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30111_【120〆 依頼】公営企業に係る経営比較分析表（令和３年度決算）の分析等について\提出\"/>
    </mc:Choice>
  </mc:AlternateContent>
  <xr:revisionPtr revIDLastSave="0" documentId="13_ncr:1_{72CA07F3-3771-41CA-9F1D-9D60E6635AD7}" xr6:coauthVersionLast="47" xr6:coauthVersionMax="47" xr10:uidLastSave="{00000000-0000-0000-0000-000000000000}"/>
  <workbookProtection workbookAlgorithmName="SHA-512" workbookHashValue="flrbTY3yOvIRGIgCDYVP0D4YOhga+UNBU9bYNi/9dAvbHYFH+MJ7x6v4B2RJzqMryvR15vseFqRs2gis8AMj3g==" workbookSaltValue="r8qfyqqmXTUtrj8Y2tBG6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BB10" i="4"/>
  <c r="AL10" i="4"/>
  <c r="W10" i="4"/>
  <c r="I10" i="4"/>
  <c r="BB8" i="4"/>
  <c r="AT8" i="4"/>
  <c r="AL8" i="4"/>
  <c r="W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<sst xmlns="http://schemas.openxmlformats.org/spreadsheetml/2006/main" count="228" uniqueCount="115">
  <si>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</si>
  <si>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</si>
  <si>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</si>
  <si>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</si>
  <si>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</si>
  <si>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</si>
  <si>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</si>
  <si>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</si>
  <si>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</si>
  <si>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</si>
  <si>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</si>
  <si>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</si>
  <si>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</si>
  <si>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</si>
  <si>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</si>
  <si>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</si>
  <si>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</si>
  <si>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</si>
  <si>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</si>
  <si>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</si>
  <si>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</si>
  <si>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</si>
  <si>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</si>
  <si>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</si>
  <si>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</si>
  <si>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</si>
  <si>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</si>
  <si>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</si>
  <si>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</si>
  <si>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</si>
  <si>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</si>
  <si>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</si>
  <si>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</si>
  <si>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</si>
  <si>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</si>
  <si>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</si>
  <si>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</si>
  <si>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</si>
  <si>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</si>
  <si>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</si>
  <si>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</si>
  <si>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</si>
  <si>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</si>
  <si>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</si>
  <si>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</si>
  <si>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</si>
  <si>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</si>
  <si>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</si>
  <si>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</si>
  <si>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</si>
  <si>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</si>
  <si>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</si>
  <si>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</si>
  <si>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</si>
  <si>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</si>
  <si>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</si>
  <si>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</si>
  <si>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</si>
  <si>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</si>
  <si>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</si>
  <si>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</si>
  <si>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</si>
  <si>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</si>
  <si>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</si>
  <si>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</si>
  <si>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</si>
  <si>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</si>
  <si>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</si>
  <si>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</si>
  <si>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</si>
  <si>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</si>
  <si>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</si>
  <si>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</si>
  <si>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</si>
  <si>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</si>
  <si>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</si>
  <si>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</si>
  <si>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</si>
  <si>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</si>
  <si>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</si>
  <si>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</si>
  <si>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</si>
  <si>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</si>
  <si>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</si>
  <si>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</si>
  <si>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</si>
  <si>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</si>
  <si>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</si>
  <si>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</si>
  <si>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</si>
  <si>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</si>
  <si>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</si>
  <si>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</si>
  <si>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</si>
  <si>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</si>
  <si>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</si>
  <si>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</si>
  <si>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</si>
  <si>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</si>
  <si>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</si>
  <si>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</si>
  <si>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</si>
  <si>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</si>
  <si>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</si>
  <si>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</si>
  <si>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</si>
  <si>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</si>
  <si>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</si>
  <si>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</si>
  <si>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</si>
  <si>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</si>
  <si>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</si>
  <si>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給水人口の減少や水道施設及び管路の老朽化が進行するなか、持続的に安全な水道水の供給を行うため、平成26年度に策定した栗山町水道ビジョン及びアセットマネジメント等に基づき、経営の効率化と計画的な施設等の更新を推進し、安定した事業経営を行っていく必要がある。</t>
    <rPh sb="13" eb="14">
      <t>オヨ</t>
    </rPh>
    <rPh sb="68" eb="69">
      <t>オヨ</t>
    </rPh>
    <rPh sb="80" eb="81">
      <t>トウ</t>
    </rPh>
    <phoneticPr fontId="4"/>
  </si>
  <si>
    <r>
      <t xml:space="preserve">①経常収支比率は100％以上であり、単年度収支においては、継続的な健全経営が行われているが、将来的な人口減に伴う給水収益の減少が見込みまれるため、更なる経営効率化に努める必要がある。
②累積欠損金比率は発生していないが、将来的な人口減に伴う給水収益の減少が見込みまれるため、更なる経営効率化に努める必要がある。
③流動比率は平均値を下回っているが、企業債償還金が減少傾向にあり、今後一定の改善が見込まれる。
</t>
    </r>
    <r>
      <rPr>
        <sz val="11"/>
        <color rgb="FFFF0000"/>
        <rFont val="ＭＳ ゴシック"/>
        <family val="3"/>
        <charset val="128"/>
      </rPr>
      <t>④企業債残高対給水収益比率は平均値を上回っており、企業債残高は減少傾向にあるものの、給水収益も減少傾向となっていることから、比率は増加傾向にある。今後、将来的な人口減に伴う給水収益の減少が見込まれるため、経営状況を踏まえた適切な投資規模による事業運営に努める必要がある。</t>
    </r>
    <r>
      <rPr>
        <sz val="11"/>
        <color theme="1"/>
        <rFont val="ＭＳ ゴシック"/>
        <family val="3"/>
        <charset val="128"/>
      </rPr>
      <t xml:space="preserve">
⑤料金回収率は平均値を上回っているが、将来的な人口減に伴う給水収益の減少が見込まれるため、更なる経営効率化に努める必要がある。
⑥給水原価は平均値を上回っており、更なる経営効率化や老朽管更新事業等による有収率向上に努める必要がある。
⑦施設利用率は施設整備時の給水計画に対し大きく人口が減少したため、平均値を下回っており、施設・設備規模の適正化を検討する必要がある。
⑧有収率は平均値を上回っているが、今後も計画的な漏水調査や老朽管更新事業等を継続的に実施し、更なる有収率の向上に努める。</t>
    </r>
    <rPh sb="12" eb="14">
      <t>イジョウ</t>
    </rPh>
    <rPh sb="73" eb="74">
      <t>サラ</t>
    </rPh>
    <rPh sb="76" eb="78">
      <t>ケイエイ</t>
    </rPh>
    <rPh sb="82" eb="83">
      <t>ツト</t>
    </rPh>
    <rPh sb="110" eb="113">
      <t>ショウライテキ</t>
    </rPh>
    <rPh sb="114" eb="117">
      <t>ジンコウゲン</t>
    </rPh>
    <rPh sb="118" eb="119">
      <t>トモナ</t>
    </rPh>
    <rPh sb="120" eb="122">
      <t>キュウスイ</t>
    </rPh>
    <rPh sb="122" eb="124">
      <t>シュウエキ</t>
    </rPh>
    <rPh sb="125" eb="127">
      <t>ゲンショウ</t>
    </rPh>
    <rPh sb="128" eb="130">
      <t>ミコ</t>
    </rPh>
    <rPh sb="140" eb="142">
      <t>ケイエイ</t>
    </rPh>
    <rPh sb="142" eb="145">
      <t>コウリツカ</t>
    </rPh>
    <rPh sb="146" eb="147">
      <t>ツト</t>
    </rPh>
    <rPh sb="149" eb="151">
      <t>ヒツヨウ</t>
    </rPh>
    <rPh sb="174" eb="176">
      <t>キギョウ</t>
    </rPh>
    <rPh sb="176" eb="177">
      <t>サイ</t>
    </rPh>
    <rPh sb="177" eb="180">
      <t>ショウカンキン</t>
    </rPh>
    <rPh sb="181" eb="183">
      <t>ゲンショウ</t>
    </rPh>
    <rPh sb="183" eb="185">
      <t>ケイコウ</t>
    </rPh>
    <rPh sb="189" eb="191">
      <t>コンゴ</t>
    </rPh>
    <rPh sb="191" eb="193">
      <t>イッテイ</t>
    </rPh>
    <rPh sb="194" eb="196">
      <t>カイゼン</t>
    </rPh>
    <rPh sb="197" eb="199">
      <t>ミコ</t>
    </rPh>
    <rPh sb="235" eb="239">
      <t>ゲンショウケイコウ</t>
    </rPh>
    <rPh sb="246" eb="250">
      <t>キュウスイシュウエキ</t>
    </rPh>
    <rPh sb="251" eb="255">
      <t>ゲンショウケイコウ</t>
    </rPh>
    <rPh sb="266" eb="268">
      <t>ヒリツ</t>
    </rPh>
    <rPh sb="277" eb="279">
      <t>コンゴ</t>
    </rPh>
    <rPh sb="280" eb="283">
      <t>ショウライテキ</t>
    </rPh>
    <rPh sb="284" eb="286">
      <t>ジンコウ</t>
    </rPh>
    <rPh sb="286" eb="287">
      <t>ゲン</t>
    </rPh>
    <rPh sb="288" eb="289">
      <t>トモナ</t>
    </rPh>
    <rPh sb="290" eb="294">
      <t>キュウスイシュウエキ</t>
    </rPh>
    <rPh sb="295" eb="297">
      <t>ゲンショウ</t>
    </rPh>
    <rPh sb="298" eb="300">
      <t>ミコ</t>
    </rPh>
    <rPh sb="306" eb="308">
      <t>ケイエイ</t>
    </rPh>
    <rPh sb="308" eb="310">
      <t>ジョウキョウ</t>
    </rPh>
    <rPh sb="311" eb="312">
      <t>フ</t>
    </rPh>
    <rPh sb="315" eb="317">
      <t>テキセツ</t>
    </rPh>
    <rPh sb="318" eb="322">
      <t>トウシキボ</t>
    </rPh>
    <rPh sb="325" eb="327">
      <t>ジギョウ</t>
    </rPh>
    <rPh sb="327" eb="329">
      <t>ウンエイ</t>
    </rPh>
    <rPh sb="330" eb="331">
      <t>ツト</t>
    </rPh>
    <rPh sb="333" eb="335">
      <t>ヒツヨウ</t>
    </rPh>
    <rPh sb="359" eb="362">
      <t>ショウライテキ</t>
    </rPh>
    <rPh sb="377" eb="379">
      <t>ミコ</t>
    </rPh>
    <rPh sb="385" eb="386">
      <t>サラ</t>
    </rPh>
    <rPh sb="388" eb="390">
      <t>ケイエイ</t>
    </rPh>
    <rPh sb="390" eb="393">
      <t>コウリツカ</t>
    </rPh>
    <rPh sb="394" eb="395">
      <t>ツト</t>
    </rPh>
    <rPh sb="397" eb="399">
      <t>ヒツヨウ</t>
    </rPh>
    <rPh sb="421" eb="422">
      <t>サラ</t>
    </rPh>
    <rPh sb="424" eb="426">
      <t>ケイエイ</t>
    </rPh>
    <rPh sb="426" eb="429">
      <t>コウリツカ</t>
    </rPh>
    <rPh sb="430" eb="432">
      <t>ロウキュウ</t>
    </rPh>
    <rPh sb="432" eb="433">
      <t>カン</t>
    </rPh>
    <rPh sb="433" eb="435">
      <t>コウシン</t>
    </rPh>
    <rPh sb="435" eb="437">
      <t>ジギョウ</t>
    </rPh>
    <rPh sb="437" eb="438">
      <t>トウ</t>
    </rPh>
    <rPh sb="441" eb="444">
      <t>ユウシュウリツ</t>
    </rPh>
    <rPh sb="444" eb="446">
      <t>コウジョウ</t>
    </rPh>
    <rPh sb="447" eb="448">
      <t>ツト</t>
    </rPh>
    <rPh sb="450" eb="452">
      <t>ヒツヨウ</t>
    </rPh>
    <rPh sb="529" eb="532">
      <t>ヘイキンチ</t>
    </rPh>
    <rPh sb="533" eb="535">
      <t>ウワマワ</t>
    </rPh>
    <rPh sb="541" eb="543">
      <t>コンゴ</t>
    </rPh>
    <rPh sb="562" eb="565">
      <t>ケイゾクテキ</t>
    </rPh>
    <rPh sb="570" eb="571">
      <t>サラ</t>
    </rPh>
    <phoneticPr fontId="4"/>
  </si>
  <si>
    <t>①有形固定資産減価償却率は毎年上昇しており、老朽化の傾向が顕著である。計画的な配水管や機械設備等の更新を進めていく。
②・③管路経年化率・管路更新率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今後、導水管も耐用年数を迎えることから、更新計画の精査を行い、管路更新率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</si>
</sst>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1.63</c:v>
                </c:pt>
                <c:pt idx="2">
                  <c:v>1.08</c:v>
                </c:pt>
                <c:pt idx="3">
                  <c:v>1.27</c:v>
                </c:pt>
                <c:pt idx="4">
                  <c:v>0.84</c:v>
                </c:pt>
              </c:numCache>
            </c:numRef>
          </c:val>
          <c:extLst>
            <c:ext xmlns:c16="http://schemas.microsoft.com/office/drawing/2014/chart" uri="{C3380CC4-5D6E-409C-BE32-E72D297353CC}">
              <c16:uniqueId val="{00000000-1367-4DC0-929F-3230F9065C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1367-4DC0-929F-3230F9065C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42.57</c:v>
                </c:pt>
                <c:pt idx="1">
                  <c:v>41.79</c:v>
                </c:pt>
                <c:pt idx="2">
                  <c:v>41.24</c:v>
                </c:pt>
                <c:pt idx="3">
                  <c:v>39.590000000000003</c:v>
                </c:pt>
                <c:pt idx="4">
                  <c:v>38.9</c:v>
                </c:pt>
              </c:numCache>
            </c:numRef>
          </c:val>
          <c:extLst>
            <c:ext xmlns:c16="http://schemas.microsoft.com/office/drawing/2014/chart" uri="{C3380CC4-5D6E-409C-BE32-E72D297353CC}">
              <c16:uniqueId val="{00000000-B895-4C0A-ADDC-A6F80ED515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B895-4C0A-ADDC-A6F80ED515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82.53</c:v>
                </c:pt>
                <c:pt idx="1">
                  <c:v>82.66</c:v>
                </c:pt>
                <c:pt idx="2">
                  <c:v>82.94</c:v>
                </c:pt>
                <c:pt idx="3">
                  <c:v>82.98</c:v>
                </c:pt>
                <c:pt idx="4">
                  <c:v>82.97</c:v>
                </c:pt>
              </c:numCache>
            </c:numRef>
          </c:val>
          <c:extLst>
            <c:ext xmlns:c16="http://schemas.microsoft.com/office/drawing/2014/chart" uri="{C3380CC4-5D6E-409C-BE32-E72D297353CC}">
              <c16:uniqueId val="{00000000-344C-43F8-AC1C-95BD26F60D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44C-43F8-AC1C-95BD26F60D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107.89</c:v>
                </c:pt>
                <c:pt idx="1">
                  <c:v>104.16</c:v>
                </c:pt>
                <c:pt idx="2">
                  <c:v>110.25</c:v>
                </c:pt>
                <c:pt idx="3">
                  <c:v>105.13</c:v>
                </c:pt>
                <c:pt idx="4">
                  <c:v>105</c:v>
                </c:pt>
              </c:numCache>
            </c:numRef>
          </c:val>
          <c:extLst>
            <c:ext xmlns:c16="http://schemas.microsoft.com/office/drawing/2014/chart" uri="{C3380CC4-5D6E-409C-BE32-E72D297353CC}">
              <c16:uniqueId val="{00000000-0ADE-4DFB-808A-2428F0D157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0ADE-4DFB-808A-2428F0D157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45.39</c:v>
                </c:pt>
                <c:pt idx="1">
                  <c:v>46.04</c:v>
                </c:pt>
                <c:pt idx="2">
                  <c:v>47.02</c:v>
                </c:pt>
                <c:pt idx="3">
                  <c:v>47.77</c:v>
                </c:pt>
                <c:pt idx="4">
                  <c:v>48.78</c:v>
                </c:pt>
              </c:numCache>
            </c:numRef>
          </c:val>
          <c:extLst>
            <c:ext xmlns:c16="http://schemas.microsoft.com/office/drawing/2014/chart" uri="{C3380CC4-5D6E-409C-BE32-E72D297353CC}">
              <c16:uniqueId val="{00000000-EAA8-43C9-A7C0-EE3DC8FC0C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EAA8-43C9-A7C0-EE3DC8FC0C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24.5</c:v>
                </c:pt>
                <c:pt idx="1">
                  <c:v>24.56</c:v>
                </c:pt>
                <c:pt idx="2">
                  <c:v>24.57</c:v>
                </c:pt>
                <c:pt idx="3">
                  <c:v>23.68</c:v>
                </c:pt>
                <c:pt idx="4">
                  <c:v>22.93</c:v>
                </c:pt>
              </c:numCache>
            </c:numRef>
          </c:val>
          <c:extLst>
            <c:ext xmlns:c16="http://schemas.microsoft.com/office/drawing/2014/chart" uri="{C3380CC4-5D6E-409C-BE32-E72D297353CC}">
              <c16:uniqueId val="{00000000-EFC5-4A77-B2AB-E06108A90E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EFC5-4A77-B2AB-E06108A90E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AF-49AA-8C48-FEBC2F6A28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82AF-49AA-8C48-FEBC2F6A28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195.35</c:v>
                </c:pt>
                <c:pt idx="1">
                  <c:v>180</c:v>
                </c:pt>
                <c:pt idx="2">
                  <c:v>186.87</c:v>
                </c:pt>
                <c:pt idx="3">
                  <c:v>202.19</c:v>
                </c:pt>
                <c:pt idx="4">
                  <c:v>249.92</c:v>
                </c:pt>
              </c:numCache>
            </c:numRef>
          </c:val>
          <c:extLst>
            <c:ext xmlns:c16="http://schemas.microsoft.com/office/drawing/2014/chart" uri="{C3380CC4-5D6E-409C-BE32-E72D297353CC}">
              <c16:uniqueId val="{00000000-49A8-49CD-9240-1B9A149186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9A8-49CD-9240-1B9A149186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556.5</c:v>
                </c:pt>
                <c:pt idx="1">
                  <c:v>556.78</c:v>
                </c:pt>
                <c:pt idx="2">
                  <c:v>541.15</c:v>
                </c:pt>
                <c:pt idx="3">
                  <c:v>570.44000000000005</c:v>
                </c:pt>
                <c:pt idx="4">
                  <c:v>574.29</c:v>
                </c:pt>
              </c:numCache>
            </c:numRef>
          </c:val>
          <c:extLst>
            <c:ext xmlns:c16="http://schemas.microsoft.com/office/drawing/2014/chart" uri="{C3380CC4-5D6E-409C-BE32-E72D297353CC}">
              <c16:uniqueId val="{00000000-04B2-4602-99F0-F576A66698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04B2-4602-99F0-F576A66698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108.93</c:v>
                </c:pt>
                <c:pt idx="1">
                  <c:v>105.68</c:v>
                </c:pt>
                <c:pt idx="2">
                  <c:v>113.09</c:v>
                </c:pt>
                <c:pt idx="3">
                  <c:v>104.82</c:v>
                </c:pt>
                <c:pt idx="4">
                  <c:v>102.42</c:v>
                </c:pt>
              </c:numCache>
            </c:numRef>
          </c:val>
          <c:extLst>
            <c:ext xmlns:c16="http://schemas.microsoft.com/office/drawing/2014/chart" uri="{C3380CC4-5D6E-409C-BE32-E72D297353CC}">
              <c16:uniqueId val="{00000000-12E9-42DB-A22B-16265ED254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12E9-42DB-A22B-16265ED254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249.68</c:v>
                </c:pt>
                <c:pt idx="1">
                  <c:v>256.12</c:v>
                </c:pt>
                <c:pt idx="2">
                  <c:v>240.11</c:v>
                </c:pt>
                <c:pt idx="3">
                  <c:v>254.78</c:v>
                </c:pt>
                <c:pt idx="4">
                  <c:v>256.92</c:v>
                </c:pt>
              </c:numCache>
            </c:numRef>
          </c:val>
          <c:extLst>
            <c:ext xmlns:c16="http://schemas.microsoft.com/office/drawing/2014/chart" uri="{C3380CC4-5D6E-409C-BE32-E72D297353CC}">
              <c16:uniqueId val="{00000000-0EE9-461B-843D-7972F9FD26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0EE9-461B-843D-7972F9FD26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85" zoomScaleNormal="85" workbookViewId="0">
      <selection activeCell="A66" sqref="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栗山町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11308</v>
      </c>
      <c r="AM8" s="59"/>
      <c r="AN8" s="59"/>
      <c r="AO8" s="59"/>
      <c r="AP8" s="59"/>
      <c r="AQ8" s="59"/>
      <c r="AR8" s="59"/>
      <c r="AS8" s="59"/>
      <c r="AT8" s="56">
        <f>データ!$S$6</f>
        <v>203.93</v>
      </c>
      <c r="AU8" s="57"/>
      <c r="AV8" s="57"/>
      <c r="AW8" s="57"/>
      <c r="AX8" s="57"/>
      <c r="AY8" s="57"/>
      <c r="AZ8" s="57"/>
      <c r="BA8" s="57"/>
      <c r="BB8" s="46">
        <f>データ!$T$6</f>
        <v>55.45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64.010000000000005</v>
      </c>
      <c r="J10" s="57"/>
      <c r="K10" s="57"/>
      <c r="L10" s="57"/>
      <c r="M10" s="57"/>
      <c r="N10" s="57"/>
      <c r="O10" s="58"/>
      <c r="P10" s="46">
        <f>データ!$P$6</f>
        <v>99.65</v>
      </c>
      <c r="Q10" s="46"/>
      <c r="R10" s="46"/>
      <c r="S10" s="46"/>
      <c r="T10" s="46"/>
      <c r="U10" s="46"/>
      <c r="V10" s="46"/>
      <c r="W10" s="59">
        <f>データ!$Q$6</f>
        <v>5693</v>
      </c>
      <c r="X10" s="59"/>
      <c r="Y10" s="59"/>
      <c r="Z10" s="59"/>
      <c r="AA10" s="59"/>
      <c r="AB10" s="59"/>
      <c r="AC10" s="59"/>
      <c r="AD10" s="2"/>
      <c r="AE10" s="2"/>
      <c r="AF10" s="2"/>
      <c r="AG10" s="2"/>
      <c r="AH10" s="2"/>
      <c r="AI10" s="2"/>
      <c r="AJ10" s="2"/>
      <c r="AK10" s="2"/>
      <c r="AL10" s="59">
        <f>データ!$U$6</f>
        <v>11118</v>
      </c>
      <c r="AM10" s="59"/>
      <c r="AN10" s="59"/>
      <c r="AO10" s="59"/>
      <c r="AP10" s="59"/>
      <c r="AQ10" s="59"/>
      <c r="AR10" s="59"/>
      <c r="AS10" s="59"/>
      <c r="AT10" s="56">
        <f>データ!$V$6</f>
        <v>87.68</v>
      </c>
      <c r="AU10" s="57"/>
      <c r="AV10" s="57"/>
      <c r="AW10" s="57"/>
      <c r="AX10" s="57"/>
      <c r="AY10" s="57"/>
      <c r="AZ10" s="57"/>
      <c r="BA10" s="57"/>
      <c r="BB10" s="46">
        <f>データ!$W$6</f>
        <v>126.8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C3BmXOpozPqgAk5CBlOjka9HDInz9lwDCtuelCCgsys2YOIH1D769KBuadyPQrXfOt/YygxhAyjX097r6xcLA==" saltValue="T8pxuAEXg5WEaG39Vgjv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14290</v>
      </c>
      <c r="D6" s="20">
        <f t="shared" si="3"/>
        <v>46</v>
      </c>
      <c r="E6" s="20">
        <f t="shared" si="3"/>
        <v>1</v>
      </c>
      <c r="F6" s="20">
        <f t="shared" si="3"/>
        <v>0</v>
      </c>
      <c r="G6" s="20">
        <f t="shared" si="3"/>
        <v>1</v>
      </c>
      <c r="H6" s="20" t="str">
        <f t="shared" si="3"/>
        <v>北海道　栗山町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64.010000000000005</v>
      </c>
      <c r="P6" s="21">
        <f t="shared" si="3"/>
        <v>99.65</v>
      </c>
      <c r="Q6" s="21">
        <f t="shared" si="3"/>
        <v>5693</v>
      </c>
      <c r="R6" s="21">
        <f t="shared" si="3"/>
        <v>11308</v>
      </c>
      <c r="S6" s="21">
        <f t="shared" si="3"/>
        <v>203.93</v>
      </c>
      <c r="T6" s="21">
        <f t="shared" si="3"/>
        <v>55.45</v>
      </c>
      <c r="U6" s="21">
        <f t="shared" si="3"/>
        <v>11118</v>
      </c>
      <c r="V6" s="21">
        <f t="shared" si="3"/>
        <v>87.68</v>
      </c>
      <c r="W6" s="21">
        <f t="shared" si="3"/>
        <v>126.8</v>
      </c>
      <c r="X6" s="22">
        <f>IF(X7="",NA(),X7)</f>
        <v>107.89</v>
      </c>
      <c r="Y6" s="22">
        <f t="shared" ref="Y6:AG6" si="4">IF(Y7="",NA(),Y7)</f>
        <v>104.16</v>
      </c>
      <c r="Z6" s="22">
        <f t="shared" si="4"/>
        <v>110.25</v>
      </c>
      <c r="AA6" s="22">
        <f t="shared" si="4"/>
        <v>105.13</v>
      </c>
      <c r="AB6" s="22">
        <f t="shared" si="4"/>
        <v>105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195.35</v>
      </c>
      <c r="AU6" s="22">
        <f t="shared" ref="AU6:BC6" si="6">IF(AU7="",NA(),AU7)</f>
        <v>180</v>
      </c>
      <c r="AV6" s="22">
        <f t="shared" si="6"/>
        <v>186.87</v>
      </c>
      <c r="AW6" s="22">
        <f t="shared" si="6"/>
        <v>202.19</v>
      </c>
      <c r="AX6" s="22">
        <f t="shared" si="6"/>
        <v>249.92</v>
      </c>
      <c r="AY6" s="22">
        <f t="shared" si="6"/>
        <v>355.27</v>
      </c>
      <c r="AZ6" s="22">
        <f t="shared" si="6"/>
        <v>359.7</v>
      </c>
      <c r="BA6" s="22">
        <f t="shared" si="6"/>
        <v>362.93</v>
      </c>
      <c r="BB6" s="22">
        <f t="shared" si="6"/>
        <v>371.81</v>
      </c>
      <c r="BC6" s="22">
        <f t="shared" si="6"/>
        <v>384.23</v>
      </c>
      <c r="BD6" s="21" t="str">
        <f>IF(BD7="","",IF(BD7="-","【-】","【"&amp;SUBSTITUTE(TEXT(BD7,"#,##0.00"),"-","△")&amp;"】"))</f>
        <v>【261.51】</v>
      </c>
      <c r="BE6" s="22">
        <f>IF(BE7="",NA(),BE7)</f>
        <v>556.5</v>
      </c>
      <c r="BF6" s="22">
        <f t="shared" ref="BF6:BN6" si="7">IF(BF7="",NA(),BF7)</f>
        <v>556.78</v>
      </c>
      <c r="BG6" s="22">
        <f t="shared" si="7"/>
        <v>541.15</v>
      </c>
      <c r="BH6" s="22">
        <f t="shared" si="7"/>
        <v>570.44000000000005</v>
      </c>
      <c r="BI6" s="22">
        <f t="shared" si="7"/>
        <v>574.29</v>
      </c>
      <c r="BJ6" s="22">
        <f t="shared" si="7"/>
        <v>458.27</v>
      </c>
      <c r="BK6" s="22">
        <f t="shared" si="7"/>
        <v>447.01</v>
      </c>
      <c r="BL6" s="22">
        <f t="shared" si="7"/>
        <v>439.05</v>
      </c>
      <c r="BM6" s="22">
        <f t="shared" si="7"/>
        <v>465.85</v>
      </c>
      <c r="BN6" s="22">
        <f t="shared" si="7"/>
        <v>439.43</v>
      </c>
      <c r="BO6" s="21" t="str">
        <f>IF(BO7="","",IF(BO7="-","【-】","【"&amp;SUBSTITUTE(TEXT(BO7,"#,##0.00"),"-","△")&amp;"】"))</f>
        <v>【265.16】</v>
      </c>
      <c r="BP6" s="22">
        <f>IF(BP7="",NA(),BP7)</f>
        <v>108.93</v>
      </c>
      <c r="BQ6" s="22">
        <f t="shared" ref="BQ6:BY6" si="8">IF(BQ7="",NA(),BQ7)</f>
        <v>105.68</v>
      </c>
      <c r="BR6" s="22">
        <f t="shared" si="8"/>
        <v>113.09</v>
      </c>
      <c r="BS6" s="22">
        <f t="shared" si="8"/>
        <v>104.82</v>
      </c>
      <c r="BT6" s="22">
        <f t="shared" si="8"/>
        <v>102.42</v>
      </c>
      <c r="BU6" s="22">
        <f t="shared" si="8"/>
        <v>96.77</v>
      </c>
      <c r="BV6" s="22">
        <f t="shared" si="8"/>
        <v>95.81</v>
      </c>
      <c r="BW6" s="22">
        <f t="shared" si="8"/>
        <v>95.26</v>
      </c>
      <c r="BX6" s="22">
        <f t="shared" si="8"/>
        <v>92.39</v>
      </c>
      <c r="BY6" s="22">
        <f t="shared" si="8"/>
        <v>94.41</v>
      </c>
      <c r="BZ6" s="21" t="str">
        <f>IF(BZ7="","",IF(BZ7="-","【-】","【"&amp;SUBSTITUTE(TEXT(BZ7,"#,##0.00"),"-","△")&amp;"】"))</f>
        <v>【102.35】</v>
      </c>
      <c r="CA6" s="22">
        <f>IF(CA7="",NA(),CA7)</f>
        <v>249.68</v>
      </c>
      <c r="CB6" s="22">
        <f t="shared" ref="CB6:CJ6" si="9">IF(CB7="",NA(),CB7)</f>
        <v>256.12</v>
      </c>
      <c r="CC6" s="22">
        <f t="shared" si="9"/>
        <v>240.11</v>
      </c>
      <c r="CD6" s="22">
        <f t="shared" si="9"/>
        <v>254.78</v>
      </c>
      <c r="CE6" s="22">
        <f t="shared" si="9"/>
        <v>256.92</v>
      </c>
      <c r="CF6" s="22">
        <f t="shared" si="9"/>
        <v>187.18</v>
      </c>
      <c r="CG6" s="22">
        <f t="shared" si="9"/>
        <v>189.58</v>
      </c>
      <c r="CH6" s="22">
        <f t="shared" si="9"/>
        <v>192.82</v>
      </c>
      <c r="CI6" s="22">
        <f t="shared" si="9"/>
        <v>192.98</v>
      </c>
      <c r="CJ6" s="22">
        <f t="shared" si="9"/>
        <v>192.13</v>
      </c>
      <c r="CK6" s="21" t="str">
        <f>IF(CK7="","",IF(CK7="-","【-】","【"&amp;SUBSTITUTE(TEXT(CK7,"#,##0.00"),"-","△")&amp;"】"))</f>
        <v>【167.74】</v>
      </c>
      <c r="CL6" s="22">
        <f>IF(CL7="",NA(),CL7)</f>
        <v>42.57</v>
      </c>
      <c r="CM6" s="22">
        <f t="shared" ref="CM6:CU6" si="10">IF(CM7="",NA(),CM7)</f>
        <v>41.79</v>
      </c>
      <c r="CN6" s="22">
        <f t="shared" si="10"/>
        <v>41.24</v>
      </c>
      <c r="CO6" s="22">
        <f t="shared" si="10"/>
        <v>39.590000000000003</v>
      </c>
      <c r="CP6" s="22">
        <f t="shared" si="10"/>
        <v>38.9</v>
      </c>
      <c r="CQ6" s="22">
        <f t="shared" si="10"/>
        <v>55.88</v>
      </c>
      <c r="CR6" s="22">
        <f t="shared" si="10"/>
        <v>55.22</v>
      </c>
      <c r="CS6" s="22">
        <f t="shared" si="10"/>
        <v>54.05</v>
      </c>
      <c r="CT6" s="22">
        <f t="shared" si="10"/>
        <v>54.43</v>
      </c>
      <c r="CU6" s="22">
        <f t="shared" si="10"/>
        <v>53.87</v>
      </c>
      <c r="CV6" s="21" t="str">
        <f>IF(CV7="","",IF(CV7="-","【-】","【"&amp;SUBSTITUTE(TEXT(CV7,"#,##0.00"),"-","△")&amp;"】"))</f>
        <v>【60.29】</v>
      </c>
      <c r="CW6" s="22">
        <f>IF(CW7="",NA(),CW7)</f>
        <v>82.53</v>
      </c>
      <c r="CX6" s="22">
        <f t="shared" ref="CX6:DF6" si="11">IF(CX7="",NA(),CX7)</f>
        <v>82.66</v>
      </c>
      <c r="CY6" s="22">
        <f t="shared" si="11"/>
        <v>82.94</v>
      </c>
      <c r="CZ6" s="22">
        <f t="shared" si="11"/>
        <v>82.98</v>
      </c>
      <c r="DA6" s="22">
        <f t="shared" si="11"/>
        <v>82.97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45.39</v>
      </c>
      <c r="DI6" s="22">
        <f t="shared" ref="DI6:DQ6" si="12">IF(DI7="",NA(),DI7)</f>
        <v>46.04</v>
      </c>
      <c r="DJ6" s="22">
        <f t="shared" si="12"/>
        <v>47.02</v>
      </c>
      <c r="DK6" s="22">
        <f t="shared" si="12"/>
        <v>47.77</v>
      </c>
      <c r="DL6" s="22">
        <f t="shared" si="12"/>
        <v>48.78</v>
      </c>
      <c r="DM6" s="22">
        <f t="shared" si="12"/>
        <v>46.61</v>
      </c>
      <c r="DN6" s="22">
        <f t="shared" si="12"/>
        <v>47.97</v>
      </c>
      <c r="DO6" s="22">
        <f t="shared" si="12"/>
        <v>49.12</v>
      </c>
      <c r="DP6" s="22">
        <f t="shared" si="12"/>
        <v>49.39</v>
      </c>
      <c r="DQ6" s="22">
        <f t="shared" si="12"/>
        <v>50.75</v>
      </c>
      <c r="DR6" s="21" t="str">
        <f>IF(DR7="","",IF(DR7="-","【-】","【"&amp;SUBSTITUTE(TEXT(DR7,"#,##0.00"),"-","△")&amp;"】"))</f>
        <v>【50.88】</v>
      </c>
      <c r="DS6" s="22">
        <f>IF(DS7="",NA(),DS7)</f>
        <v>24.5</v>
      </c>
      <c r="DT6" s="22">
        <f t="shared" ref="DT6:EB6" si="13">IF(DT7="",NA(),DT7)</f>
        <v>24.56</v>
      </c>
      <c r="DU6" s="22">
        <f t="shared" si="13"/>
        <v>24.57</v>
      </c>
      <c r="DV6" s="22">
        <f t="shared" si="13"/>
        <v>23.68</v>
      </c>
      <c r="DW6" s="22">
        <f t="shared" si="13"/>
        <v>22.93</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0.37</v>
      </c>
      <c r="EE6" s="22">
        <f t="shared" ref="EE6:EM6" si="14">IF(EE7="",NA(),EE7)</f>
        <v>1.63</v>
      </c>
      <c r="EF6" s="22">
        <f t="shared" si="14"/>
        <v>1.08</v>
      </c>
      <c r="EG6" s="22">
        <f t="shared" si="14"/>
        <v>1.27</v>
      </c>
      <c r="EH6" s="22">
        <f t="shared" si="14"/>
        <v>0.84</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14290</v>
      </c>
      <c r="D7" s="24">
        <v>46</v>
      </c>
      <c r="E7" s="24">
        <v>1</v>
      </c>
      <c r="F7" s="24">
        <v>0</v>
      </c>
      <c r="G7" s="24">
        <v>1</v>
      </c>
      <c r="H7" s="24" t="s">
        <v>93</v>
      </c>
      <c r="I7" s="24" t="s">
        <v>94</v>
      </c>
      <c r="J7" s="24" t="s">
        <v>95</v>
      </c>
      <c r="K7" s="24" t="s">
        <v>96</v>
      </c>
      <c r="L7" s="24" t="s">
        <v>97</v>
      </c>
      <c r="M7" s="24" t="s">
        <v>98</v>
      </c>
      <c r="N7" s="25" t="s">
        <v>99</v>
      </c>
      <c r="O7" s="25">
        <v>64.010000000000005</v>
      </c>
      <c r="P7" s="25">
        <v>99.65</v>
      </c>
      <c r="Q7" s="25">
        <v>5693</v>
      </c>
      <c r="R7" s="25">
        <v>11308</v>
      </c>
      <c r="S7" s="25">
        <v>203.93</v>
      </c>
      <c r="T7" s="25">
        <v>55.45</v>
      </c>
      <c r="U7" s="25">
        <v>11118</v>
      </c>
      <c r="V7" s="25">
        <v>87.68</v>
      </c>
      <c r="W7" s="25">
        <v>126.8</v>
      </c>
      <c r="X7" s="25">
        <v>107.89</v>
      </c>
      <c r="Y7" s="25">
        <v>104.16</v>
      </c>
      <c r="Z7" s="25">
        <v>110.25</v>
      </c>
      <c r="AA7" s="25">
        <v>105.13</v>
      </c>
      <c r="AB7" s="25">
        <v>105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195.35</v>
      </c>
      <c r="AU7" s="25">
        <v>180</v>
      </c>
      <c r="AV7" s="25">
        <v>186.87</v>
      </c>
      <c r="AW7" s="25">
        <v>202.19</v>
      </c>
      <c r="AX7" s="25">
        <v>249.92</v>
      </c>
      <c r="AY7" s="25">
        <v>355.27</v>
      </c>
      <c r="AZ7" s="25">
        <v>359.7</v>
      </c>
      <c r="BA7" s="25">
        <v>362.93</v>
      </c>
      <c r="BB7" s="25">
        <v>371.81</v>
      </c>
      <c r="BC7" s="25">
        <v>384.23</v>
      </c>
      <c r="BD7" s="25">
        <v>261.51</v>
      </c>
      <c r="BE7" s="25">
        <v>556.5</v>
      </c>
      <c r="BF7" s="25">
        <v>556.78</v>
      </c>
      <c r="BG7" s="25">
        <v>541.15</v>
      </c>
      <c r="BH7" s="25">
        <v>570.44000000000005</v>
      </c>
      <c r="BI7" s="25">
        <v>574.29</v>
      </c>
      <c r="BJ7" s="25">
        <v>458.27</v>
      </c>
      <c r="BK7" s="25">
        <v>447.01</v>
      </c>
      <c r="BL7" s="25">
        <v>439.05</v>
      </c>
      <c r="BM7" s="25">
        <v>465.85</v>
      </c>
      <c r="BN7" s="25">
        <v>439.43</v>
      </c>
      <c r="BO7" s="25">
        <v>265.16000000000003</v>
      </c>
      <c r="BP7" s="25">
        <v>108.93</v>
      </c>
      <c r="BQ7" s="25">
        <v>105.68</v>
      </c>
      <c r="BR7" s="25">
        <v>113.09</v>
      </c>
      <c r="BS7" s="25">
        <v>104.82</v>
      </c>
      <c r="BT7" s="25">
        <v>102.42</v>
      </c>
      <c r="BU7" s="25">
        <v>96.77</v>
      </c>
      <c r="BV7" s="25">
        <v>95.81</v>
      </c>
      <c r="BW7" s="25">
        <v>95.26</v>
      </c>
      <c r="BX7" s="25">
        <v>92.39</v>
      </c>
      <c r="BY7" s="25">
        <v>94.41</v>
      </c>
      <c r="BZ7" s="25">
        <v>102.35</v>
      </c>
      <c r="CA7" s="25">
        <v>249.68</v>
      </c>
      <c r="CB7" s="25">
        <v>256.12</v>
      </c>
      <c r="CC7" s="25">
        <v>240.11</v>
      </c>
      <c r="CD7" s="25">
        <v>254.78</v>
      </c>
      <c r="CE7" s="25">
        <v>256.92</v>
      </c>
      <c r="CF7" s="25">
        <v>187.18</v>
      </c>
      <c r="CG7" s="25">
        <v>189.58</v>
      </c>
      <c r="CH7" s="25">
        <v>192.82</v>
      </c>
      <c r="CI7" s="25">
        <v>192.98</v>
      </c>
      <c r="CJ7" s="25">
        <v>192.13</v>
      </c>
      <c r="CK7" s="25">
        <v>167.74</v>
      </c>
      <c r="CL7" s="25">
        <v>42.57</v>
      </c>
      <c r="CM7" s="25">
        <v>41.79</v>
      </c>
      <c r="CN7" s="25">
        <v>41.24</v>
      </c>
      <c r="CO7" s="25">
        <v>39.590000000000003</v>
      </c>
      <c r="CP7" s="25">
        <v>38.9</v>
      </c>
      <c r="CQ7" s="25">
        <v>55.88</v>
      </c>
      <c r="CR7" s="25">
        <v>55.22</v>
      </c>
      <c r="CS7" s="25">
        <v>54.05</v>
      </c>
      <c r="CT7" s="25">
        <v>54.43</v>
      </c>
      <c r="CU7" s="25">
        <v>53.87</v>
      </c>
      <c r="CV7" s="25">
        <v>60.29</v>
      </c>
      <c r="CW7" s="25">
        <v>82.53</v>
      </c>
      <c r="CX7" s="25">
        <v>82.66</v>
      </c>
      <c r="CY7" s="25">
        <v>82.94</v>
      </c>
      <c r="CZ7" s="25">
        <v>82.98</v>
      </c>
      <c r="DA7" s="25">
        <v>82.97</v>
      </c>
      <c r="DB7" s="25">
        <v>80.989999999999995</v>
      </c>
      <c r="DC7" s="25">
        <v>80.930000000000007</v>
      </c>
      <c r="DD7" s="25">
        <v>80.510000000000005</v>
      </c>
      <c r="DE7" s="25">
        <v>79.44</v>
      </c>
      <c r="DF7" s="25">
        <v>79.489999999999995</v>
      </c>
      <c r="DG7" s="25">
        <v>90.12</v>
      </c>
      <c r="DH7" s="25">
        <v>45.39</v>
      </c>
      <c r="DI7" s="25">
        <v>46.04</v>
      </c>
      <c r="DJ7" s="25">
        <v>47.02</v>
      </c>
      <c r="DK7" s="25">
        <v>47.77</v>
      </c>
      <c r="DL7" s="25">
        <v>48.78</v>
      </c>
      <c r="DM7" s="25">
        <v>46.61</v>
      </c>
      <c r="DN7" s="25">
        <v>47.97</v>
      </c>
      <c r="DO7" s="25">
        <v>49.12</v>
      </c>
      <c r="DP7" s="25">
        <v>49.39</v>
      </c>
      <c r="DQ7" s="25">
        <v>50.75</v>
      </c>
      <c r="DR7" s="25">
        <v>50.88</v>
      </c>
      <c r="DS7" s="25">
        <v>24.5</v>
      </c>
      <c r="DT7" s="25">
        <v>24.56</v>
      </c>
      <c r="DU7" s="25">
        <v>24.57</v>
      </c>
      <c r="DV7" s="25">
        <v>23.68</v>
      </c>
      <c r="DW7" s="25">
        <v>22.93</v>
      </c>
      <c r="DX7" s="25">
        <v>10.84</v>
      </c>
      <c r="DY7" s="25">
        <v>15.33</v>
      </c>
      <c r="DZ7" s="25">
        <v>16.760000000000002</v>
      </c>
      <c r="EA7" s="25">
        <v>18.57</v>
      </c>
      <c r="EB7" s="25">
        <v>21.14</v>
      </c>
      <c r="EC7" s="25">
        <v>22.3</v>
      </c>
      <c r="ED7" s="25">
        <v>0.37</v>
      </c>
      <c r="EE7" s="25">
        <v>1.63</v>
      </c>
      <c r="EF7" s="25">
        <v>1.08</v>
      </c>
      <c r="EG7" s="25">
        <v>1.27</v>
      </c>
      <c r="EH7" s="25">
        <v>0.84</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2023-01-18T00:52:54Z</cp:lastPrinted>
  <dcterms:created xsi:type="dcterms:W3CDTF">2022-12-01T00:51:33Z</dcterms:created>
  <dcterms:modified xsi:type="dcterms:W3CDTF">2023-01-18T01:04:57Z</dcterms:modified>
  <cp:category/>
</cp:coreProperties>
</file>