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user\142900639\デスクトップ\240119_【依頼_126（金）〆】公営企業に係る経営比較分析表（令和４年度決算）の分析等について\提出\"/>
    </mc:Choice>
  </mc:AlternateContent>
  <xr:revisionPtr revIDLastSave="0" documentId="13_ncr:1_{6C1410DA-5A93-4268-ABBE-A591538192D4}" xr6:coauthVersionLast="47" xr6:coauthVersionMax="47" xr10:uidLastSave="{00000000-0000-0000-0000-000000000000}"/>
  <workbookProtection workbookAlgorithmName="SHA-512" workbookHashValue="asbO7eNVxijj9tMtVz9TrBP4yS0BRtAOKYVEXcZafGjwxKIGh2pOJtHqpYuj5ymHZ8vDmE5lXR4E6vJBLwCfeg==" workbookSaltValue="JfZiwuUsA/yqxcQqM1MF6A=="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AL8" i="4" s="1"/>
  <c r="R6" i="5"/>
  <c r="AD10" i="4" s="1"/>
  <c r="Q6" i="5"/>
  <c r="P6" i="5"/>
  <c r="P10" i="4" s="1"/>
  <c r="O6" i="5"/>
  <c r="I10" i="4" s="1"/>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E85" i="4"/>
  <c r="BB10" i="4"/>
  <c r="AT10" i="4"/>
  <c r="W10" i="4"/>
  <c r="BB8" i="4"/>
  <c r="W8" i="4"/>
  <c r="P8" i="4"/>
  <c r="B8" i="4"/>
  <c r="B6" i="4"/>
</calcChain>
</file>

<file path=xl/sharedStrings.xml><?xml version="1.0" encoding="utf-8"?>
<sst xmlns="http://schemas.openxmlformats.org/spreadsheetml/2006/main" count="237" uniqueCount="117">
  <si>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</si>
  <si>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</si>
  <si>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</si>
  <si>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</si>
  <si>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</si>
  <si>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</si>
  <si>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</si>
  <si>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</si>
  <si>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</si>
  <si>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</si>
  <si>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</si>
  <si>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</si>
  <si>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</si>
  <si>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</si>
  <si>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</si>
  <si>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</si>
  <si>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</si>
  <si>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</si>
  <si>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</si>
  <si>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</si>
  <si>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</si>
  <si>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</si>
  <si>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</si>
  <si>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</si>
  <si>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</si>
  <si>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</si>
  <si>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</si>
  <si>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</si>
  <si>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</si>
  <si>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</si>
  <si>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</si>
  <si>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</si>
  <si>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</si>
  <si>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</si>
  <si>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</si>
  <si>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</si>
  <si>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</si>
  <si>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</si>
  <si>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</si>
  <si>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</si>
  <si>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</si>
  <si>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</si>
  <si>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</si>
  <si>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</si>
  <si>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</si>
  <si>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</si>
  <si>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</si>
  <si>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</si>
  <si>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</si>
  <si>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</si>
  <si>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</si>
  <si>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</si>
  <si>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</si>
  <si>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</si>
  <si>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</si>
  <si>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</si>
  <si>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</si>
  <si>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</si>
  <si>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</si>
  <si>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</si>
  <si>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</si>
  <si>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</si>
  <si>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</si>
  <si>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</si>
  <si>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</si>
  <si>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</si>
  <si>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</si>
  <si>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</si>
  <si>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</si>
  <si>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</si>
  <si>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</si>
  <si>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</si>
  <si>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</si>
  <si>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</si>
  <si>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</si>
  <si>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</si>
  <si>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</si>
  <si>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</si>
  <si>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</si>
  <si>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</si>
  <si>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</si>
  <si>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</si>
  <si>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</si>
  <si>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</si>
  <si>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</si>
  <si>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</si>
  <si>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</si>
  <si>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</si>
  <si>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</si>
  <si>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</si>
  <si>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</si>
  <si>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</si>
  <si>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</si>
  <si>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</si>
  <si>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</si>
  <si>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</si>
  <si>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</si>
  <si>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</si>
  <si>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</si>
  <si>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</si>
  <si>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</si>
  <si>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</si>
  <si>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</si>
  <si>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</si>
  <si>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</si>
  <si>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</si>
  <si>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</si>
  <si>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</si>
  <si>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</si>
  <si>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</si>
  <si>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</si>
  <si>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</si>
  <si>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</si>
  <si>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</si>
  <si>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①有形固定資産原価償却率は事業統合により処理場を除却したことから、今後は管渠の償却による増加傾向が続くことが見込まれる。
②管渠老朽化率及び③管渠改善率は建設当初から約30年程度の経過しているが、標準耐用年数の50年を超えた管渠延長はなく、比率は0％である。今後10年間については更新事業を見込んでおらず、50年を経過する令和29年頃からを見込んでいる。</t>
    <rPh sb="1" eb="3">
      <t>ユウケイ</t>
    </rPh>
    <rPh sb="3" eb="5">
      <t>コテイ</t>
    </rPh>
    <rPh sb="5" eb="7">
      <t>シサン</t>
    </rPh>
    <rPh sb="7" eb="9">
      <t>ゲンカ</t>
    </rPh>
    <rPh sb="9" eb="11">
      <t>ショウキャク</t>
    </rPh>
    <rPh sb="11" eb="12">
      <t>リツ</t>
    </rPh>
    <rPh sb="13" eb="15">
      <t>ジギョウ</t>
    </rPh>
    <rPh sb="15" eb="17">
      <t>トウゴウ</t>
    </rPh>
    <rPh sb="20" eb="23">
      <t>ショリジョウ</t>
    </rPh>
    <rPh sb="24" eb="26">
      <t>ジョキャク</t>
    </rPh>
    <rPh sb="33" eb="35">
      <t>コンゴ</t>
    </rPh>
    <rPh sb="36" eb="38">
      <t>カンキョ</t>
    </rPh>
    <rPh sb="39" eb="41">
      <t>ショウキャク</t>
    </rPh>
    <rPh sb="44" eb="46">
      <t>ゾウカ</t>
    </rPh>
    <rPh sb="46" eb="48">
      <t>ケイコウ</t>
    </rPh>
    <rPh sb="49" eb="50">
      <t>ツヅ</t>
    </rPh>
    <rPh sb="54" eb="56">
      <t>ミコ</t>
    </rPh>
    <rPh sb="68" eb="69">
      <t>オヨ</t>
    </rPh>
    <rPh sb="71" eb="73">
      <t>カンキョ</t>
    </rPh>
    <rPh sb="73" eb="75">
      <t>カイゼン</t>
    </rPh>
    <rPh sb="75" eb="76">
      <t>リツ</t>
    </rPh>
    <rPh sb="161" eb="162">
      <t>レイ</t>
    </rPh>
    <rPh sb="162" eb="163">
      <t>ワ</t>
    </rPh>
    <phoneticPr fontId="4"/>
  </si>
  <si>
    <t>下水道事業は住民生活や社会活動等を維持するためにも持続的かつ安定的な運営が求められている。今後、処理区域内人口の減少や老朽化に伴う施設・設備や管渠の大量かつ大規模な更新が控えており、経営基盤強化と財政マネジメントの向上を図ることを目的に策定した下水道経営戦略（令和2年度）に基づき、持続的かつ安定的な下水道事業経営に努める必要がある。</t>
    <rPh sb="0" eb="2">
      <t>ゲスイ</t>
    </rPh>
    <rPh sb="2" eb="3">
      <t>ドウ</t>
    </rPh>
    <rPh sb="3" eb="5">
      <t>ジギョウ</t>
    </rPh>
    <rPh sb="37" eb="38">
      <t>モト</t>
    </rPh>
    <rPh sb="45" eb="47">
      <t>コンゴ</t>
    </rPh>
    <rPh sb="71" eb="73">
      <t>カンキョ</t>
    </rPh>
    <rPh sb="118" eb="120">
      <t>サクテイ</t>
    </rPh>
    <rPh sb="122" eb="124">
      <t>ゲスイ</t>
    </rPh>
    <rPh sb="124" eb="125">
      <t>ドウ</t>
    </rPh>
    <rPh sb="130" eb="131">
      <t>レイ</t>
    </rPh>
    <rPh sb="131" eb="132">
      <t>ワ</t>
    </rPh>
    <rPh sb="137" eb="138">
      <t>モト</t>
    </rPh>
    <rPh sb="155" eb="157">
      <t>ケイエイ</t>
    </rPh>
    <rPh sb="158" eb="159">
      <t>ツト</t>
    </rPh>
    <rPh sb="161" eb="163">
      <t>ヒツヨウ</t>
    </rPh>
    <phoneticPr fontId="4"/>
  </si>
  <si>
    <t>①経常収支比率は100％以上であり、単年度収支では継続的な健全経営が行われているが、将来的な人口減に伴う使用料収入の減少が見込まれるため、更なる経営効率化に努める必要がある。
②累積欠損金比率は生じていないが、将来的な人口減に伴う使用料収入の減少が見込まれるため、更なる経営効率化に努める必要がある。
③流動比率は100％を下回っており、現金預金等の流動資産を確保し更に比率を改善すべく、料金改定等を検討していかなければならない。
④企業債残高対事業規模比率は平均値を上回っており、今後、将来的な老朽化に伴う更新投資を踏まえ、持続的な経営の観点から投資規模を総合的に判断していく必要がある。
⑤経費回収率は平均値を上回っているが、将来的な人口減に伴う使用料収入の減少が見込まれるため、更なる経営効率化に努める必要がある。（※R3決算統計より、資本費の内訳に長期前受金戻入分を計上したことにより汚水処理費が減少したため比率が大きく増加した）
⑥汚水処理原価は平均値を下回っているが、将来的な人口減に伴う有収水量の減少が見込まれるため、今後も維持管理費等の効率化に努める必要がある。
⑦施設利用率は事業統合により施設を廃止したため、利用率は0％となっている。
⑧水洗化率は平均値を上回る93％超となっているが、処理区域内における高齢化、人口減少等の現状を踏まえつつ、より一層の水洗化率向上に努める。</t>
    <rPh sb="89" eb="94">
      <t>ルイセキケッソンキン</t>
    </rPh>
    <rPh sb="94" eb="96">
      <t>ヒリツ</t>
    </rPh>
    <rPh sb="97" eb="98">
      <t>ショウ</t>
    </rPh>
    <rPh sb="105" eb="108">
      <t>ショウライテキ</t>
    </rPh>
    <rPh sb="109" eb="112">
      <t>ジンコウゲン</t>
    </rPh>
    <rPh sb="113" eb="114">
      <t>トモナ</t>
    </rPh>
    <rPh sb="115" eb="118">
      <t>シヨウリョウ</t>
    </rPh>
    <rPh sb="118" eb="120">
      <t>シュウニュウ</t>
    </rPh>
    <rPh sb="121" eb="123">
      <t>ゲンショウ</t>
    </rPh>
    <rPh sb="124" eb="126">
      <t>ミコ</t>
    </rPh>
    <rPh sb="132" eb="133">
      <t>サラ</t>
    </rPh>
    <rPh sb="135" eb="137">
      <t>ケイエイ</t>
    </rPh>
    <rPh sb="137" eb="140">
      <t>コウリツカ</t>
    </rPh>
    <rPh sb="141" eb="142">
      <t>ツト</t>
    </rPh>
    <rPh sb="144" eb="146">
      <t>ヒツヨウ</t>
    </rPh>
    <rPh sb="162" eb="164">
      <t>シタマワ</t>
    </rPh>
    <rPh sb="183" eb="184">
      <t>サラ</t>
    </rPh>
    <rPh sb="234" eb="235">
      <t>ウエ</t>
    </rPh>
    <rPh sb="371" eb="374">
      <t>シホンヒ</t>
    </rPh>
    <rPh sb="375" eb="377">
      <t>ウチワケ</t>
    </rPh>
    <rPh sb="383" eb="384">
      <t>モド</t>
    </rPh>
    <rPh sb="384" eb="385">
      <t>イ</t>
    </rPh>
    <rPh sb="385" eb="386">
      <t>ブン</t>
    </rPh>
    <rPh sb="387" eb="389">
      <t>ケイジョウ</t>
    </rPh>
    <rPh sb="396" eb="401">
      <t>オスイショリヒ</t>
    </rPh>
    <rPh sb="402" eb="404">
      <t>ゲンショウ</t>
    </rPh>
    <rPh sb="408" eb="410">
      <t>ヒリツ</t>
    </rPh>
    <rPh sb="411" eb="412">
      <t>オオ</t>
    </rPh>
    <rPh sb="414" eb="416">
      <t>ゾウカ</t>
    </rPh>
    <rPh sb="432" eb="433">
      <t>シタ</t>
    </rPh>
    <rPh sb="440" eb="443">
      <t>ショウライテキ</t>
    </rPh>
    <rPh sb="444" eb="446">
      <t>ジンコウ</t>
    </rPh>
    <rPh sb="446" eb="447">
      <t>ゲン</t>
    </rPh>
    <rPh sb="448" eb="449">
      <t>トモナ</t>
    </rPh>
    <rPh sb="491" eb="493">
      <t>シセツ</t>
    </rPh>
    <rPh sb="493" eb="495">
      <t>リヨウ</t>
    </rPh>
    <rPh sb="495" eb="496">
      <t>リツ</t>
    </rPh>
    <rPh sb="497" eb="499">
      <t>ジギョウ</t>
    </rPh>
    <rPh sb="499" eb="501">
      <t>トウゴウ</t>
    </rPh>
    <rPh sb="504" eb="506">
      <t>シセツ</t>
    </rPh>
    <rPh sb="507" eb="509">
      <t>ハイシ</t>
    </rPh>
    <rPh sb="514" eb="517">
      <t>リヨウリツ</t>
    </rPh>
    <rPh sb="529" eb="532">
      <t>スイセンカ</t>
    </rPh>
    <rPh sb="532" eb="533">
      <t>リツ</t>
    </rPh>
    <rPh sb="534" eb="537">
      <t>ヘイキンチ</t>
    </rPh>
    <rPh sb="538" eb="540">
      <t>ウワマワ</t>
    </rPh>
    <rPh sb="544" eb="545">
      <t>チョウ</t>
    </rPh>
    <rPh sb="553" eb="555">
      <t>ショリ</t>
    </rPh>
    <rPh sb="555" eb="557">
      <t>クイキ</t>
    </rPh>
    <rPh sb="557" eb="558">
      <t>ナイ</t>
    </rPh>
    <rPh sb="562" eb="565">
      <t>コウレイカ</t>
    </rPh>
    <rPh sb="566" eb="568">
      <t>ジンコウ</t>
    </rPh>
    <rPh sb="568" eb="570">
      <t>ゲンショウ</t>
    </rPh>
    <rPh sb="570" eb="571">
      <t>トウ</t>
    </rPh>
    <rPh sb="572" eb="574">
      <t>ゲンジョウ</t>
    </rPh>
    <rPh sb="575" eb="576">
      <t>フ</t>
    </rPh>
    <rPh sb="583" eb="585">
      <t>イッソウ</t>
    </rPh>
    <rPh sb="586" eb="589">
      <t>スイセンカ</t>
    </rPh>
    <rPh sb="589" eb="590">
      <t>リツ</t>
    </rPh>
    <rPh sb="590" eb="592">
      <t>コウジョウ</t>
    </rPh>
    <rPh sb="593" eb="594">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</si>
</sst>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85-498D-A8CB-5E974D7C423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2A85-498D-A8CB-5E974D7C423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9A-449A-9C5A-E06F269766C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0E9A-449A-9C5A-E06F269766C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95.47</c:v>
                </c:pt>
                <c:pt idx="1">
                  <c:v>94.44</c:v>
                </c:pt>
                <c:pt idx="2">
                  <c:v>93.2</c:v>
                </c:pt>
                <c:pt idx="3">
                  <c:v>91.94</c:v>
                </c:pt>
                <c:pt idx="4">
                  <c:v>93.37</c:v>
                </c:pt>
              </c:numCache>
            </c:numRef>
          </c:val>
          <c:extLst>
            <c:ext xmlns:c16="http://schemas.microsoft.com/office/drawing/2014/chart" uri="{C3380CC4-5D6E-409C-BE32-E72D297353CC}">
              <c16:uniqueId val="{00000000-4665-42A1-AB0F-4A6F4A4BE16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4665-42A1-AB0F-4A6F4A4BE16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156.26</c:v>
                </c:pt>
                <c:pt idx="1">
                  <c:v>98.6</c:v>
                </c:pt>
                <c:pt idx="2">
                  <c:v>148.38</c:v>
                </c:pt>
                <c:pt idx="3">
                  <c:v>157.52000000000001</c:v>
                </c:pt>
                <c:pt idx="4">
                  <c:v>157.07</c:v>
                </c:pt>
              </c:numCache>
            </c:numRef>
          </c:val>
          <c:extLst>
            <c:ext xmlns:c16="http://schemas.microsoft.com/office/drawing/2014/chart" uri="{C3380CC4-5D6E-409C-BE32-E72D297353CC}">
              <c16:uniqueId val="{00000000-A3D3-429B-B78B-A2EE37A09F7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A3D3-429B-B78B-A2EE37A09F7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18.82</c:v>
                </c:pt>
                <c:pt idx="1">
                  <c:v>21.26</c:v>
                </c:pt>
                <c:pt idx="2">
                  <c:v>23.71</c:v>
                </c:pt>
                <c:pt idx="3">
                  <c:v>26.16</c:v>
                </c:pt>
                <c:pt idx="4">
                  <c:v>28.61</c:v>
                </c:pt>
              </c:numCache>
            </c:numRef>
          </c:val>
          <c:extLst>
            <c:ext xmlns:c16="http://schemas.microsoft.com/office/drawing/2014/chart" uri="{C3380CC4-5D6E-409C-BE32-E72D297353CC}">
              <c16:uniqueId val="{00000000-0562-41F1-8C28-032A99F7448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0562-41F1-8C28-032A99F7448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3D3-42FF-8900-3602BC9C073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F3D3-42FF-8900-3602BC9C073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92A-4A59-8D89-A7800CA223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B92A-4A59-8D89-A7800CA223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111.25</c:v>
                </c:pt>
                <c:pt idx="1">
                  <c:v>64.63</c:v>
                </c:pt>
                <c:pt idx="2">
                  <c:v>65.2</c:v>
                </c:pt>
                <c:pt idx="3">
                  <c:v>75.98</c:v>
                </c:pt>
                <c:pt idx="4">
                  <c:v>97.7</c:v>
                </c:pt>
              </c:numCache>
            </c:numRef>
          </c:val>
          <c:extLst>
            <c:ext xmlns:c16="http://schemas.microsoft.com/office/drawing/2014/chart" uri="{C3380CC4-5D6E-409C-BE32-E72D297353CC}">
              <c16:uniqueId val="{00000000-0E67-41D4-8A10-D97201E48A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0E67-41D4-8A10-D97201E48A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978.03</c:v>
                </c:pt>
                <c:pt idx="1">
                  <c:v>1346.76</c:v>
                </c:pt>
                <c:pt idx="2">
                  <c:v>1048.6099999999999</c:v>
                </c:pt>
                <c:pt idx="3">
                  <c:v>1952.39</c:v>
                </c:pt>
                <c:pt idx="4">
                  <c:v>1746.61</c:v>
                </c:pt>
              </c:numCache>
            </c:numRef>
          </c:val>
          <c:extLst>
            <c:ext xmlns:c16="http://schemas.microsoft.com/office/drawing/2014/chart" uri="{C3380CC4-5D6E-409C-BE32-E72D297353CC}">
              <c16:uniqueId val="{00000000-4D48-495F-9E3F-D59CC0C6E5C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4D48-495F-9E3F-D59CC0C6E5C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78.62</c:v>
                </c:pt>
                <c:pt idx="1">
                  <c:v>38.22</c:v>
                </c:pt>
                <c:pt idx="2">
                  <c:v>99.88</c:v>
                </c:pt>
                <c:pt idx="3">
                  <c:v>199.21</c:v>
                </c:pt>
                <c:pt idx="4">
                  <c:v>202.86</c:v>
                </c:pt>
              </c:numCache>
            </c:numRef>
          </c:val>
          <c:extLst>
            <c:ext xmlns:c16="http://schemas.microsoft.com/office/drawing/2014/chart" uri="{C3380CC4-5D6E-409C-BE32-E72D297353CC}">
              <c16:uniqueId val="{00000000-36B2-4D65-B93F-01211C1C609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36B2-4D65-B93F-01211C1C609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292.72000000000003</c:v>
                </c:pt>
                <c:pt idx="1">
                  <c:v>601.73</c:v>
                </c:pt>
                <c:pt idx="2">
                  <c:v>230.1</c:v>
                </c:pt>
                <c:pt idx="3">
                  <c:v>115.38</c:v>
                </c:pt>
                <c:pt idx="4">
                  <c:v>113.42</c:v>
                </c:pt>
              </c:numCache>
            </c:numRef>
          </c:val>
          <c:extLst>
            <c:ext xmlns:c16="http://schemas.microsoft.com/office/drawing/2014/chart" uri="{C3380CC4-5D6E-409C-BE32-E72D297353CC}">
              <c16:uniqueId val="{00000000-2A9B-4786-9F74-27D4732AD8B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2A9B-4786-9F74-27D4732AD8B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37"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栗山町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11107</v>
      </c>
      <c r="AM8" s="55"/>
      <c r="AN8" s="55"/>
      <c r="AO8" s="55"/>
      <c r="AP8" s="55"/>
      <c r="AQ8" s="55"/>
      <c r="AR8" s="55"/>
      <c r="AS8" s="55"/>
      <c r="AT8" s="54">
        <f>データ!T6</f>
        <v>203.93</v>
      </c>
      <c r="AU8" s="54"/>
      <c r="AV8" s="54"/>
      <c r="AW8" s="54"/>
      <c r="AX8" s="54"/>
      <c r="AY8" s="54"/>
      <c r="AZ8" s="54"/>
      <c r="BA8" s="54"/>
      <c r="BB8" s="54">
        <f>データ!U6</f>
        <v>54.46</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80.739999999999995</v>
      </c>
      <c r="J10" s="54"/>
      <c r="K10" s="54"/>
      <c r="L10" s="54"/>
      <c r="M10" s="54"/>
      <c r="N10" s="54"/>
      <c r="O10" s="54"/>
      <c r="P10" s="54">
        <f>データ!P6</f>
        <v>6.46</v>
      </c>
      <c r="Q10" s="54"/>
      <c r="R10" s="54"/>
      <c r="S10" s="54"/>
      <c r="T10" s="54"/>
      <c r="U10" s="54"/>
      <c r="V10" s="54"/>
      <c r="W10" s="54" t="str">
        <f>データ!Q6</f>
        <v>-</v>
      </c>
      <c r="X10" s="54"/>
      <c r="Y10" s="54"/>
      <c r="Z10" s="54"/>
      <c r="AA10" s="54"/>
      <c r="AB10" s="54"/>
      <c r="AC10" s="54"/>
      <c r="AD10" s="55">
        <f>データ!R6</f>
        <v>4884</v>
      </c>
      <c r="AE10" s="55"/>
      <c r="AF10" s="55"/>
      <c r="AG10" s="55"/>
      <c r="AH10" s="55"/>
      <c r="AI10" s="55"/>
      <c r="AJ10" s="55"/>
      <c r="AK10" s="2"/>
      <c r="AL10" s="55">
        <f>データ!V6</f>
        <v>709</v>
      </c>
      <c r="AM10" s="55"/>
      <c r="AN10" s="55"/>
      <c r="AO10" s="55"/>
      <c r="AP10" s="55"/>
      <c r="AQ10" s="55"/>
      <c r="AR10" s="55"/>
      <c r="AS10" s="55"/>
      <c r="AT10" s="54">
        <f>データ!W6</f>
        <v>0.95</v>
      </c>
      <c r="AU10" s="54"/>
      <c r="AV10" s="54"/>
      <c r="AW10" s="54"/>
      <c r="AX10" s="54"/>
      <c r="AY10" s="54"/>
      <c r="AZ10" s="54"/>
      <c r="BA10" s="54"/>
      <c r="BB10" s="54">
        <f>データ!X6</f>
        <v>746.32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ZoWRlrQzOqIH3FmLuZ+nGO9npvahsFhRGlcLjcs1kKVciBGfVx5WDibLxYpJ92II839p50xqf3O7shb34uUi/g==" saltValue="1KBhCt9XyrJy3/327l3J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14290</v>
      </c>
      <c r="D6" s="19">
        <f t="shared" si="3"/>
        <v>46</v>
      </c>
      <c r="E6" s="19">
        <f t="shared" si="3"/>
        <v>17</v>
      </c>
      <c r="F6" s="19">
        <f t="shared" si="3"/>
        <v>4</v>
      </c>
      <c r="G6" s="19">
        <f t="shared" si="3"/>
        <v>0</v>
      </c>
      <c r="H6" s="19" t="str">
        <f t="shared" si="3"/>
        <v>北海道　栗山町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80.739999999999995</v>
      </c>
      <c r="P6" s="20">
        <f t="shared" si="3"/>
        <v>6.46</v>
      </c>
      <c r="Q6" s="20" t="str">
        <f t="shared" si="3"/>
        <v>-</v>
      </c>
      <c r="R6" s="20">
        <f t="shared" si="3"/>
        <v>4884</v>
      </c>
      <c r="S6" s="20">
        <f t="shared" si="3"/>
        <v>11107</v>
      </c>
      <c r="T6" s="20">
        <f t="shared" si="3"/>
        <v>203.93</v>
      </c>
      <c r="U6" s="20">
        <f t="shared" si="3"/>
        <v>54.46</v>
      </c>
      <c r="V6" s="20">
        <f t="shared" si="3"/>
        <v>709</v>
      </c>
      <c r="W6" s="20">
        <f t="shared" si="3"/>
        <v>0.95</v>
      </c>
      <c r="X6" s="20">
        <f t="shared" si="3"/>
        <v>746.32</v>
      </c>
      <c r="Y6" s="21">
        <f>IF(Y7="",NA(),Y7)</f>
        <v>156.26</v>
      </c>
      <c r="Z6" s="21">
        <f t="shared" ref="Z6:AH6" si="4">IF(Z7="",NA(),Z7)</f>
        <v>98.6</v>
      </c>
      <c r="AA6" s="21">
        <f t="shared" si="4"/>
        <v>148.38</v>
      </c>
      <c r="AB6" s="21">
        <f t="shared" si="4"/>
        <v>157.52000000000001</v>
      </c>
      <c r="AC6" s="21">
        <f t="shared" si="4"/>
        <v>157.07</v>
      </c>
      <c r="AD6" s="21">
        <f t="shared" si="4"/>
        <v>101.72</v>
      </c>
      <c r="AE6" s="21">
        <f t="shared" si="4"/>
        <v>102.73</v>
      </c>
      <c r="AF6" s="21">
        <f t="shared" si="4"/>
        <v>105.78</v>
      </c>
      <c r="AG6" s="21">
        <f t="shared" si="4"/>
        <v>106.09</v>
      </c>
      <c r="AH6" s="21">
        <f t="shared" si="4"/>
        <v>106.44</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69.42</v>
      </c>
      <c r="AS6" s="21">
        <f t="shared" si="5"/>
        <v>72.86</v>
      </c>
      <c r="AT6" s="20" t="str">
        <f>IF(AT7="","",IF(AT7="-","【-】","【"&amp;SUBSTITUTE(TEXT(AT7,"#,##0.00"),"-","△")&amp;"】"))</f>
        <v>【65.93】</v>
      </c>
      <c r="AU6" s="21">
        <f>IF(AU7="",NA(),AU7)</f>
        <v>111.25</v>
      </c>
      <c r="AV6" s="21">
        <f t="shared" ref="AV6:BD6" si="6">IF(AV7="",NA(),AV7)</f>
        <v>64.63</v>
      </c>
      <c r="AW6" s="21">
        <f t="shared" si="6"/>
        <v>65.2</v>
      </c>
      <c r="AX6" s="21">
        <f t="shared" si="6"/>
        <v>75.98</v>
      </c>
      <c r="AY6" s="21">
        <f t="shared" si="6"/>
        <v>97.7</v>
      </c>
      <c r="AZ6" s="21">
        <f t="shared" si="6"/>
        <v>49.18</v>
      </c>
      <c r="BA6" s="21">
        <f t="shared" si="6"/>
        <v>47.72</v>
      </c>
      <c r="BB6" s="21">
        <f t="shared" si="6"/>
        <v>44.24</v>
      </c>
      <c r="BC6" s="21">
        <f t="shared" si="6"/>
        <v>43.07</v>
      </c>
      <c r="BD6" s="21">
        <f t="shared" si="6"/>
        <v>45.42</v>
      </c>
      <c r="BE6" s="20" t="str">
        <f>IF(BE7="","",IF(BE7="-","【-】","【"&amp;SUBSTITUTE(TEXT(BE7,"#,##0.00"),"-","△")&amp;"】"))</f>
        <v>【44.25】</v>
      </c>
      <c r="BF6" s="21">
        <f>IF(BF7="",NA(),BF7)</f>
        <v>978.03</v>
      </c>
      <c r="BG6" s="21">
        <f t="shared" ref="BG6:BO6" si="7">IF(BG7="",NA(),BG7)</f>
        <v>1346.76</v>
      </c>
      <c r="BH6" s="21">
        <f t="shared" si="7"/>
        <v>1048.6099999999999</v>
      </c>
      <c r="BI6" s="21">
        <f t="shared" si="7"/>
        <v>1952.39</v>
      </c>
      <c r="BJ6" s="21">
        <f t="shared" si="7"/>
        <v>1746.61</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78.62</v>
      </c>
      <c r="BR6" s="21">
        <f t="shared" ref="BR6:BZ6" si="8">IF(BR7="",NA(),BR7)</f>
        <v>38.22</v>
      </c>
      <c r="BS6" s="21">
        <f t="shared" si="8"/>
        <v>99.88</v>
      </c>
      <c r="BT6" s="21">
        <f t="shared" si="8"/>
        <v>199.21</v>
      </c>
      <c r="BU6" s="21">
        <f t="shared" si="8"/>
        <v>202.86</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292.72000000000003</v>
      </c>
      <c r="CC6" s="21">
        <f t="shared" ref="CC6:CK6" si="9">IF(CC7="",NA(),CC7)</f>
        <v>601.73</v>
      </c>
      <c r="CD6" s="21">
        <f t="shared" si="9"/>
        <v>230.1</v>
      </c>
      <c r="CE6" s="21">
        <f t="shared" si="9"/>
        <v>115.38</v>
      </c>
      <c r="CF6" s="21">
        <f t="shared" si="9"/>
        <v>113.42</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95.47</v>
      </c>
      <c r="CY6" s="21">
        <f t="shared" ref="CY6:DG6" si="11">IF(CY7="",NA(),CY7)</f>
        <v>94.44</v>
      </c>
      <c r="CZ6" s="21">
        <f t="shared" si="11"/>
        <v>93.2</v>
      </c>
      <c r="DA6" s="21">
        <f t="shared" si="11"/>
        <v>91.94</v>
      </c>
      <c r="DB6" s="21">
        <f t="shared" si="11"/>
        <v>93.37</v>
      </c>
      <c r="DC6" s="21">
        <f t="shared" si="11"/>
        <v>83.32</v>
      </c>
      <c r="DD6" s="21">
        <f t="shared" si="11"/>
        <v>83.75</v>
      </c>
      <c r="DE6" s="21">
        <f t="shared" si="11"/>
        <v>84.19</v>
      </c>
      <c r="DF6" s="21">
        <f t="shared" si="11"/>
        <v>84.34</v>
      </c>
      <c r="DG6" s="21">
        <f t="shared" si="11"/>
        <v>84.34</v>
      </c>
      <c r="DH6" s="20" t="str">
        <f>IF(DH7="","",IF(DH7="-","【-】","【"&amp;SUBSTITUTE(TEXT(DH7,"#,##0.00"),"-","△")&amp;"】"))</f>
        <v>【85.67】</v>
      </c>
      <c r="DI6" s="21">
        <f>IF(DI7="",NA(),DI7)</f>
        <v>18.82</v>
      </c>
      <c r="DJ6" s="21">
        <f t="shared" ref="DJ6:DR6" si="12">IF(DJ7="",NA(),DJ7)</f>
        <v>21.26</v>
      </c>
      <c r="DK6" s="21">
        <f t="shared" si="12"/>
        <v>23.71</v>
      </c>
      <c r="DL6" s="21">
        <f t="shared" si="12"/>
        <v>26.16</v>
      </c>
      <c r="DM6" s="21">
        <f t="shared" si="12"/>
        <v>28.61</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14290</v>
      </c>
      <c r="D7" s="23">
        <v>46</v>
      </c>
      <c r="E7" s="23">
        <v>17</v>
      </c>
      <c r="F7" s="23">
        <v>4</v>
      </c>
      <c r="G7" s="23">
        <v>0</v>
      </c>
      <c r="H7" s="23" t="s">
        <v>96</v>
      </c>
      <c r="I7" s="23" t="s">
        <v>97</v>
      </c>
      <c r="J7" s="23" t="s">
        <v>98</v>
      </c>
      <c r="K7" s="23" t="s">
        <v>99</v>
      </c>
      <c r="L7" s="23" t="s">
        <v>100</v>
      </c>
      <c r="M7" s="23" t="s">
        <v>101</v>
      </c>
      <c r="N7" s="24" t="s">
        <v>102</v>
      </c>
      <c r="O7" s="24">
        <v>80.739999999999995</v>
      </c>
      <c r="P7" s="24">
        <v>6.46</v>
      </c>
      <c r="Q7" s="24" t="s">
        <v>102</v>
      </c>
      <c r="R7" s="24">
        <v>4884</v>
      </c>
      <c r="S7" s="24">
        <v>11107</v>
      </c>
      <c r="T7" s="24">
        <v>203.93</v>
      </c>
      <c r="U7" s="24">
        <v>54.46</v>
      </c>
      <c r="V7" s="24">
        <v>709</v>
      </c>
      <c r="W7" s="24">
        <v>0.95</v>
      </c>
      <c r="X7" s="24">
        <v>746.32</v>
      </c>
      <c r="Y7" s="24">
        <v>156.26</v>
      </c>
      <c r="Z7" s="24">
        <v>98.6</v>
      </c>
      <c r="AA7" s="24">
        <v>148.38</v>
      </c>
      <c r="AB7" s="24">
        <v>157.52000000000001</v>
      </c>
      <c r="AC7" s="24">
        <v>157.07</v>
      </c>
      <c r="AD7" s="24">
        <v>101.72</v>
      </c>
      <c r="AE7" s="24">
        <v>102.73</v>
      </c>
      <c r="AF7" s="24">
        <v>105.78</v>
      </c>
      <c r="AG7" s="24">
        <v>106.09</v>
      </c>
      <c r="AH7" s="24">
        <v>106.44</v>
      </c>
      <c r="AI7" s="24">
        <v>104.54</v>
      </c>
      <c r="AJ7" s="24">
        <v>0</v>
      </c>
      <c r="AK7" s="24">
        <v>0</v>
      </c>
      <c r="AL7" s="24">
        <v>0</v>
      </c>
      <c r="AM7" s="24">
        <v>0</v>
      </c>
      <c r="AN7" s="24">
        <v>0</v>
      </c>
      <c r="AO7" s="24">
        <v>112.88</v>
      </c>
      <c r="AP7" s="24">
        <v>94.97</v>
      </c>
      <c r="AQ7" s="24">
        <v>63.96</v>
      </c>
      <c r="AR7" s="24">
        <v>69.42</v>
      </c>
      <c r="AS7" s="24">
        <v>72.86</v>
      </c>
      <c r="AT7" s="24">
        <v>65.930000000000007</v>
      </c>
      <c r="AU7" s="24">
        <v>111.25</v>
      </c>
      <c r="AV7" s="24">
        <v>64.63</v>
      </c>
      <c r="AW7" s="24">
        <v>65.2</v>
      </c>
      <c r="AX7" s="24">
        <v>75.98</v>
      </c>
      <c r="AY7" s="24">
        <v>97.7</v>
      </c>
      <c r="AZ7" s="24">
        <v>49.18</v>
      </c>
      <c r="BA7" s="24">
        <v>47.72</v>
      </c>
      <c r="BB7" s="24">
        <v>44.24</v>
      </c>
      <c r="BC7" s="24">
        <v>43.07</v>
      </c>
      <c r="BD7" s="24">
        <v>45.42</v>
      </c>
      <c r="BE7" s="24">
        <v>44.25</v>
      </c>
      <c r="BF7" s="24">
        <v>978.03</v>
      </c>
      <c r="BG7" s="24">
        <v>1346.76</v>
      </c>
      <c r="BH7" s="24">
        <v>1048.6099999999999</v>
      </c>
      <c r="BI7" s="24">
        <v>1952.39</v>
      </c>
      <c r="BJ7" s="24">
        <v>1746.61</v>
      </c>
      <c r="BK7" s="24">
        <v>1194.1500000000001</v>
      </c>
      <c r="BL7" s="24">
        <v>1206.79</v>
      </c>
      <c r="BM7" s="24">
        <v>1258.43</v>
      </c>
      <c r="BN7" s="24">
        <v>1163.75</v>
      </c>
      <c r="BO7" s="24">
        <v>1195.47</v>
      </c>
      <c r="BP7" s="24">
        <v>1182.1099999999999</v>
      </c>
      <c r="BQ7" s="24">
        <v>78.62</v>
      </c>
      <c r="BR7" s="24">
        <v>38.22</v>
      </c>
      <c r="BS7" s="24">
        <v>99.88</v>
      </c>
      <c r="BT7" s="24">
        <v>199.21</v>
      </c>
      <c r="BU7" s="24">
        <v>202.86</v>
      </c>
      <c r="BV7" s="24">
        <v>72.260000000000005</v>
      </c>
      <c r="BW7" s="24">
        <v>71.84</v>
      </c>
      <c r="BX7" s="24">
        <v>73.36</v>
      </c>
      <c r="BY7" s="24">
        <v>72.599999999999994</v>
      </c>
      <c r="BZ7" s="24">
        <v>69.430000000000007</v>
      </c>
      <c r="CA7" s="24">
        <v>73.78</v>
      </c>
      <c r="CB7" s="24">
        <v>292.72000000000003</v>
      </c>
      <c r="CC7" s="24">
        <v>601.73</v>
      </c>
      <c r="CD7" s="24">
        <v>230.1</v>
      </c>
      <c r="CE7" s="24">
        <v>115.38</v>
      </c>
      <c r="CF7" s="24">
        <v>113.42</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95.47</v>
      </c>
      <c r="CY7" s="24">
        <v>94.44</v>
      </c>
      <c r="CZ7" s="24">
        <v>93.2</v>
      </c>
      <c r="DA7" s="24">
        <v>91.94</v>
      </c>
      <c r="DB7" s="24">
        <v>93.37</v>
      </c>
      <c r="DC7" s="24">
        <v>83.32</v>
      </c>
      <c r="DD7" s="24">
        <v>83.75</v>
      </c>
      <c r="DE7" s="24">
        <v>84.19</v>
      </c>
      <c r="DF7" s="24">
        <v>84.34</v>
      </c>
      <c r="DG7" s="24">
        <v>84.34</v>
      </c>
      <c r="DH7" s="24">
        <v>85.67</v>
      </c>
      <c r="DI7" s="24">
        <v>18.82</v>
      </c>
      <c r="DJ7" s="24">
        <v>21.26</v>
      </c>
      <c r="DK7" s="24">
        <v>23.71</v>
      </c>
      <c r="DL7" s="24">
        <v>26.16</v>
      </c>
      <c r="DM7" s="24">
        <v>28.61</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2024-01-24T00:18:36Z</cp:lastPrinted>
  <dcterms:created xsi:type="dcterms:W3CDTF">2023-12-12T00:53:28Z</dcterms:created>
  <dcterms:modified xsi:type="dcterms:W3CDTF">2024-01-24T00:18:37Z</dcterms:modified>
  <cp:category/>
</cp:coreProperties>
</file>