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user\142900639\デスクトップ\250124_【依頼_131（金）〆】公営企業に係る経営比較分析表（令和5年度決算）の分析等について\提出\"/>
    </mc:Choice>
  </mc:AlternateContent>
  <xr:revisionPtr revIDLastSave="0" documentId="13_ncr:1_{1A3DF54B-3212-4555-A882-8914997CC94A}" xr6:coauthVersionLast="47" xr6:coauthVersionMax="47" xr10:uidLastSave="{00000000-0000-0000-0000-000000000000}"/>
  <workbookProtection workbookAlgorithmName="SHA-512" workbookHashValue="x/cDx/nv0m8SWnFACuSgp/r3dKyLJNSRCLS0/1i9mxK+gJhle1oHV8h+QNrC0++NwhHrMX0HXq1chpB1W52Ajw==" workbookSaltValue="cQTb/gmYuK/ewWGgP8FMa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R6" i="5"/>
  <c r="Q6" i="5"/>
  <c r="W10" i="4" s="1"/>
  <c r="P6" i="5"/>
  <c r="P10" i="4" s="1"/>
  <c r="O6" i="5"/>
  <c r="N6" i="5"/>
  <c r="M6" i="5"/>
  <c r="AD8" i="4" s="1"/>
  <c r="L6" i="5"/>
  <c r="W8" i="4" s="1"/>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F85" i="4"/>
  <c r="E85" i="4"/>
  <c r="AT10" i="4"/>
  <c r="AL10" i="4"/>
  <c r="I10" i="4"/>
  <c r="B10" i="4"/>
  <c r="AT8" i="4"/>
  <c r="AL8" i="4"/>
  <c r="P8" i="4"/>
  <c r="I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<sst xmlns="http://schemas.openxmlformats.org/spreadsheetml/2006/main" count="228" uniqueCount="114">
  <si>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</si>
  <si>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</si>
  <si>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</si>
  <si>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</si>
  <si>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</si>
  <si>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</si>
  <si>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</si>
  <si>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</si>
  <si>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</si>
  <si>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</si>
  <si>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</si>
  <si>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</si>
  <si>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</si>
  <si>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</si>
  <si>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</si>
  <si>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</si>
  <si>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</si>
  <si>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</si>
  <si>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</si>
  <si>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</si>
  <si>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</si>
  <si>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</si>
  <si>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</si>
  <si>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</si>
  <si>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</si>
  <si>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</si>
  <si>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</si>
  <si>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</si>
  <si>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</si>
  <si>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</si>
  <si>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</si>
  <si>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</si>
  <si>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</si>
  <si>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</si>
  <si>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</si>
  <si>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</si>
  <si>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</si>
  <si>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</si>
  <si>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</si>
  <si>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</si>
  <si>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</si>
  <si>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</si>
  <si>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</si>
  <si>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</si>
  <si>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</si>
  <si>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</si>
  <si>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</si>
  <si>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</si>
  <si>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</si>
  <si>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</si>
  <si>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</si>
  <si>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</si>
  <si>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</si>
  <si>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</si>
  <si>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</si>
  <si>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</si>
  <si>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</si>
  <si>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</si>
  <si>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</si>
  <si>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</si>
  <si>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</si>
  <si>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</si>
  <si>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</si>
  <si>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</si>
  <si>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</si>
  <si>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</si>
  <si>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</si>
  <si>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</si>
  <si>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</si>
  <si>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</si>
  <si>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</si>
  <si>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</si>
  <si>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</si>
  <si>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</si>
  <si>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</si>
  <si>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</si>
  <si>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</si>
  <si>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</si>
  <si>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</si>
  <si>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</si>
  <si>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</si>
  <si>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</si>
  <si>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</si>
  <si>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</si>
  <si>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</si>
  <si>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</si>
  <si>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</si>
  <si>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</si>
  <si>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</si>
  <si>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</si>
  <si>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</si>
  <si>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</si>
  <si>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</si>
  <si>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栗山町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</si>
  <si>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</si>
  <si>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</si>
  <si>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</si>
  <si>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</si>
  <si>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</si>
  <si>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</si>
  <si>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</si>
  <si>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</si>
  <si>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</si>
  <si>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</si>
  <si>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</si>
  <si>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</si>
  <si>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</si>
  <si>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</si>
  <si>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</si>
  <si>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</si>
  <si>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</si>
  <si>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給水人口の減少や水道施設及び管路の老朽化が進行するなか、持続的に安全な水道水の供給を行うため、平成26年度に策定した栗山町水道ビジョン及びアセットマネジメント等に基づき、経営の効率化と計画的な施設等の更新を推進し、安定した事業経営を行っていく必要がある。</t>
    <rPh sb="13" eb="14">
      <t>オヨ</t>
    </rPh>
    <rPh sb="68" eb="69">
      <t>オヨ</t>
    </rPh>
    <rPh sb="80" eb="81">
      <t>トウ</t>
    </rPh>
    <phoneticPr fontId="4"/>
  </si>
  <si>
    <t>①経常収支比率は100％以上であり、単年度収支においては、継続的な健全経営が行われているが、将来的な人口減に伴う給水収益の減少が見込みまれるため、更なる経営効率化に努める必要がある。
②累積欠損金比率は発生していないが、将来的な人口減に伴う給水収益の減少が見込みまれるため、更なる経営効率化に努める必要がある。
③流動比率は平均値を下回っているが、企業債償還金が減少傾向にあり、今後一定の改善が見込まれる。
④企業債残高対給水収益比率は平均値を上回っており、企業債残高は増加傾向にあり、かつ、給水収益も減少傾向となっていることから、比率は微増傾向となっている。今後、将来的な人口減に伴う給水収益の減少が見込まれるため、経営状況を踏まえた適切な投資規模による事業運営に努める必要がある。
⑤料金回収率は平均値を上回っているが、将来的な人口減に伴う給水収益の減少が見込まれるため、更なる経営効率化に努める必要がある。
⑥給水原価は平均値を上回っており、更なる経営効率化や老朽管更新事業等による有収率向上に努める必要がある。
⑦施設利用率は施設整備時の給水計画に対し大きく人口が減少したため、平均値を下回っており、施設・設備規模の適正化を検討する必要がある。
⑧有収率は平均値を上回っているが、今後も計画的な漏水調査や老朽管更新事業等を継続的に実施し、更なる有収率の向上に努める。</t>
    <rPh sb="110" eb="113">
      <t>ショウライテキ</t>
    </rPh>
    <rPh sb="114" eb="117">
      <t>ジンコウゲン</t>
    </rPh>
    <rPh sb="118" eb="119">
      <t>トモナ</t>
    </rPh>
    <rPh sb="120" eb="122">
      <t>キュウスイ</t>
    </rPh>
    <rPh sb="122" eb="124">
      <t>シュウエキ</t>
    </rPh>
    <rPh sb="125" eb="127">
      <t>ゲンショウ</t>
    </rPh>
    <rPh sb="128" eb="130">
      <t>ミコ</t>
    </rPh>
    <rPh sb="140" eb="142">
      <t>ケイエイ</t>
    </rPh>
    <rPh sb="142" eb="145">
      <t>コウリツカ</t>
    </rPh>
    <rPh sb="146" eb="147">
      <t>ツト</t>
    </rPh>
    <rPh sb="149" eb="151">
      <t>ヒツヨウ</t>
    </rPh>
    <rPh sb="174" eb="176">
      <t>キギョウ</t>
    </rPh>
    <rPh sb="176" eb="177">
      <t>サイ</t>
    </rPh>
    <rPh sb="177" eb="180">
      <t>ショウカンキン</t>
    </rPh>
    <rPh sb="181" eb="183">
      <t>ゲンショウ</t>
    </rPh>
    <rPh sb="183" eb="185">
      <t>ケイコウ</t>
    </rPh>
    <rPh sb="189" eb="191">
      <t>コンゴ</t>
    </rPh>
    <rPh sb="191" eb="193">
      <t>イッテイ</t>
    </rPh>
    <rPh sb="194" eb="196">
      <t>カイゼン</t>
    </rPh>
    <rPh sb="197" eb="199">
      <t>ミコ</t>
    </rPh>
    <rPh sb="246" eb="250">
      <t>キュウスイシュウエキ</t>
    </rPh>
    <rPh sb="251" eb="255">
      <t>ゲンショウケイコウ</t>
    </rPh>
    <rPh sb="266" eb="268">
      <t>ヒリツ</t>
    </rPh>
    <rPh sb="269" eb="271">
      <t>ビゾウ</t>
    </rPh>
    <rPh sb="271" eb="273">
      <t>ケイコウ</t>
    </rPh>
    <rPh sb="280" eb="282">
      <t>コンゴ</t>
    </rPh>
    <rPh sb="283" eb="286">
      <t>ショウライテキ</t>
    </rPh>
    <rPh sb="287" eb="289">
      <t>ジンコウ</t>
    </rPh>
    <rPh sb="289" eb="290">
      <t>ゲン</t>
    </rPh>
    <rPh sb="291" eb="292">
      <t>トモナ</t>
    </rPh>
    <rPh sb="293" eb="297">
      <t>キュウスイシュウエキ</t>
    </rPh>
    <rPh sb="298" eb="300">
      <t>ゲンショウ</t>
    </rPh>
    <rPh sb="301" eb="303">
      <t>ミコ</t>
    </rPh>
    <rPh sb="309" eb="311">
      <t>ケイエイ</t>
    </rPh>
    <rPh sb="311" eb="313">
      <t>ジョウキョウ</t>
    </rPh>
    <rPh sb="314" eb="315">
      <t>フ</t>
    </rPh>
    <rPh sb="318" eb="320">
      <t>テキセツ</t>
    </rPh>
    <rPh sb="321" eb="325">
      <t>トウシキボ</t>
    </rPh>
    <rPh sb="328" eb="330">
      <t>ジギョウ</t>
    </rPh>
    <rPh sb="330" eb="332">
      <t>ウンエイ</t>
    </rPh>
    <rPh sb="333" eb="334">
      <t>ツト</t>
    </rPh>
    <rPh sb="336" eb="338">
      <t>ヒツヨウ</t>
    </rPh>
    <rPh sb="362" eb="365">
      <t>ショウライテキ</t>
    </rPh>
    <rPh sb="380" eb="382">
      <t>ミコ</t>
    </rPh>
    <rPh sb="388" eb="389">
      <t>サラ</t>
    </rPh>
    <rPh sb="391" eb="393">
      <t>ケイエイ</t>
    </rPh>
    <rPh sb="393" eb="396">
      <t>コウリツカ</t>
    </rPh>
    <rPh sb="397" eb="398">
      <t>ツト</t>
    </rPh>
    <rPh sb="400" eb="402">
      <t>ヒツヨウ</t>
    </rPh>
    <rPh sb="424" eb="425">
      <t>サラ</t>
    </rPh>
    <rPh sb="427" eb="429">
      <t>ケイエイ</t>
    </rPh>
    <rPh sb="429" eb="432">
      <t>コウリツカ</t>
    </rPh>
    <rPh sb="433" eb="435">
      <t>ロウキュウ</t>
    </rPh>
    <rPh sb="435" eb="436">
      <t>カン</t>
    </rPh>
    <rPh sb="436" eb="438">
      <t>コウシン</t>
    </rPh>
    <rPh sb="438" eb="440">
      <t>ジギョウ</t>
    </rPh>
    <rPh sb="440" eb="441">
      <t>トウ</t>
    </rPh>
    <rPh sb="444" eb="447">
      <t>ユウシュウリツ</t>
    </rPh>
    <rPh sb="447" eb="449">
      <t>コウジョウ</t>
    </rPh>
    <rPh sb="450" eb="451">
      <t>ツト</t>
    </rPh>
    <rPh sb="453" eb="455">
      <t>ヒツヨウ</t>
    </rPh>
    <rPh sb="532" eb="535">
      <t>ヘイキンチ</t>
    </rPh>
    <rPh sb="536" eb="538">
      <t>ウワマワ</t>
    </rPh>
    <rPh sb="544" eb="546">
      <t>コンゴ</t>
    </rPh>
    <rPh sb="565" eb="568">
      <t>ケイゾクテキ</t>
    </rPh>
    <rPh sb="573" eb="574">
      <t>サラ</t>
    </rPh>
    <phoneticPr fontId="4"/>
  </si>
  <si>
    <t>①有形固定資産減価償却率は毎年上昇しており、老朽化の傾向が顕著である。計画的な配水管や機械設備等の更新を進めていく。
②・③管路経年化率・管路更新率　
布設から40年以上を経過する管路について、中期的な更新計画に基づき、漏水頻度や市街地における特定の口径以上の配水管を優先して実施しているが、経営上また施設を含めた更新計画の面から管路への集中的な更新投資が難しい状況にある。今後、導水管も耐用年数を迎えることから、更新計画の精査を行い、管路更新率の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</si>
</sst>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1.08</c:v>
                </c:pt>
                <c:pt idx="1">
                  <c:v>1.27</c:v>
                </c:pt>
                <c:pt idx="2">
                  <c:v>0.84</c:v>
                </c:pt>
                <c:pt idx="3">
                  <c:v>1.1499999999999999</c:v>
                </c:pt>
                <c:pt idx="4">
                  <c:v>1.59</c:v>
                </c:pt>
              </c:numCache>
            </c:numRef>
          </c:val>
          <c:extLst>
            <c:ext xmlns:c16="http://schemas.microsoft.com/office/drawing/2014/chart" uri="{C3380CC4-5D6E-409C-BE32-E72D297353CC}">
              <c16:uniqueId val="{00000000-0CF7-421A-AAB6-D077F9399A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0CF7-421A-AAB6-D077F9399A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110.25</c:v>
                </c:pt>
                <c:pt idx="1">
                  <c:v>105.13</c:v>
                </c:pt>
                <c:pt idx="2">
                  <c:v>105</c:v>
                </c:pt>
                <c:pt idx="3">
                  <c:v>98.92</c:v>
                </c:pt>
                <c:pt idx="4">
                  <c:v>102.57</c:v>
                </c:pt>
              </c:numCache>
            </c:numRef>
          </c:val>
          <c:extLst>
            <c:ext xmlns:c16="http://schemas.microsoft.com/office/drawing/2014/chart" uri="{C3380CC4-5D6E-409C-BE32-E72D297353CC}">
              <c16:uniqueId val="{00000000-B863-46CB-9F50-DE42E3B1C07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B863-46CB-9F50-DE42E3B1C07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47.02</c:v>
                </c:pt>
                <c:pt idx="1">
                  <c:v>47.77</c:v>
                </c:pt>
                <c:pt idx="2">
                  <c:v>48.78</c:v>
                </c:pt>
                <c:pt idx="3">
                  <c:v>49.74</c:v>
                </c:pt>
                <c:pt idx="4">
                  <c:v>50.32</c:v>
                </c:pt>
              </c:numCache>
            </c:numRef>
          </c:val>
          <c:extLst>
            <c:ext xmlns:c16="http://schemas.microsoft.com/office/drawing/2014/chart" uri="{C3380CC4-5D6E-409C-BE32-E72D297353CC}">
              <c16:uniqueId val="{00000000-6AAA-4402-B980-914AAAA194B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6AAA-4402-B980-914AAAA194B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24.57</c:v>
                </c:pt>
                <c:pt idx="1">
                  <c:v>23.68</c:v>
                </c:pt>
                <c:pt idx="2">
                  <c:v>22.93</c:v>
                </c:pt>
                <c:pt idx="3">
                  <c:v>21.86</c:v>
                </c:pt>
                <c:pt idx="4">
                  <c:v>23.69</c:v>
                </c:pt>
              </c:numCache>
            </c:numRef>
          </c:val>
          <c:extLst>
            <c:ext xmlns:c16="http://schemas.microsoft.com/office/drawing/2014/chart" uri="{C3380CC4-5D6E-409C-BE32-E72D297353CC}">
              <c16:uniqueId val="{00000000-C11D-4E0E-B908-A5E76FAD032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C11D-4E0E-B908-A5E76FAD032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23-4F33-8C01-46C4139875D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0923-4F33-8C01-46C4139875D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186.87</c:v>
                </c:pt>
                <c:pt idx="1">
                  <c:v>202.19</c:v>
                </c:pt>
                <c:pt idx="2">
                  <c:v>249.92</c:v>
                </c:pt>
                <c:pt idx="3">
                  <c:v>330.4</c:v>
                </c:pt>
                <c:pt idx="4">
                  <c:v>351.15</c:v>
                </c:pt>
              </c:numCache>
            </c:numRef>
          </c:val>
          <c:extLst>
            <c:ext xmlns:c16="http://schemas.microsoft.com/office/drawing/2014/chart" uri="{C3380CC4-5D6E-409C-BE32-E72D297353CC}">
              <c16:uniqueId val="{00000000-45F6-49A2-8CC5-3F6DD5DEE8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45F6-49A2-8CC5-3F6DD5DEE8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541.15</c:v>
                </c:pt>
                <c:pt idx="1">
                  <c:v>570.44000000000005</c:v>
                </c:pt>
                <c:pt idx="2">
                  <c:v>574.29</c:v>
                </c:pt>
                <c:pt idx="3">
                  <c:v>556.44000000000005</c:v>
                </c:pt>
                <c:pt idx="4">
                  <c:v>582.46</c:v>
                </c:pt>
              </c:numCache>
            </c:numRef>
          </c:val>
          <c:extLst>
            <c:ext xmlns:c16="http://schemas.microsoft.com/office/drawing/2014/chart" uri="{C3380CC4-5D6E-409C-BE32-E72D297353CC}">
              <c16:uniqueId val="{00000000-1A00-4222-B4BE-9343964979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1A00-4222-B4BE-9343964979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113.09</c:v>
                </c:pt>
                <c:pt idx="1">
                  <c:v>104.82</c:v>
                </c:pt>
                <c:pt idx="2">
                  <c:v>102.42</c:v>
                </c:pt>
                <c:pt idx="3">
                  <c:v>100.46</c:v>
                </c:pt>
                <c:pt idx="4">
                  <c:v>104.25</c:v>
                </c:pt>
              </c:numCache>
            </c:numRef>
          </c:val>
          <c:extLst>
            <c:ext xmlns:c16="http://schemas.microsoft.com/office/drawing/2014/chart" uri="{C3380CC4-5D6E-409C-BE32-E72D297353CC}">
              <c16:uniqueId val="{00000000-23F0-472A-97D8-471739C4F8E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23F0-472A-97D8-471739C4F8E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240.11</c:v>
                </c:pt>
                <c:pt idx="1">
                  <c:v>254.78</c:v>
                </c:pt>
                <c:pt idx="2">
                  <c:v>256.92</c:v>
                </c:pt>
                <c:pt idx="3">
                  <c:v>273.08</c:v>
                </c:pt>
                <c:pt idx="4">
                  <c:v>262.58</c:v>
                </c:pt>
              </c:numCache>
            </c:numRef>
          </c:val>
          <c:extLst>
            <c:ext xmlns:c16="http://schemas.microsoft.com/office/drawing/2014/chart" uri="{C3380CC4-5D6E-409C-BE32-E72D297353CC}">
              <c16:uniqueId val="{00000000-DAB0-4ADC-8190-D91C3BCD652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DAB0-4ADC-8190-D91C3BCD652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41.24</c:v>
                </c:pt>
                <c:pt idx="1">
                  <c:v>39.590000000000003</c:v>
                </c:pt>
                <c:pt idx="2">
                  <c:v>38.9</c:v>
                </c:pt>
                <c:pt idx="3">
                  <c:v>38.270000000000003</c:v>
                </c:pt>
                <c:pt idx="4">
                  <c:v>38.06</c:v>
                </c:pt>
              </c:numCache>
            </c:numRef>
          </c:val>
          <c:extLst>
            <c:ext xmlns:c16="http://schemas.microsoft.com/office/drawing/2014/chart" uri="{C3380CC4-5D6E-409C-BE32-E72D297353CC}">
              <c16:uniqueId val="{00000000-CB25-401A-95E3-01AABC96111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CB25-401A-95E3-01AABC96111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82.94</c:v>
                </c:pt>
                <c:pt idx="1">
                  <c:v>82.98</c:v>
                </c:pt>
                <c:pt idx="2">
                  <c:v>82.97</c:v>
                </c:pt>
                <c:pt idx="3">
                  <c:v>82.31</c:v>
                </c:pt>
                <c:pt idx="4">
                  <c:v>82.23</c:v>
                </c:pt>
              </c:numCache>
            </c:numRef>
          </c:val>
          <c:extLst>
            <c:ext xmlns:c16="http://schemas.microsoft.com/office/drawing/2014/chart" uri="{C3380CC4-5D6E-409C-BE32-E72D297353CC}">
              <c16:uniqueId val="{00000000-025C-44A0-A67C-AB7A035E18F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025C-44A0-A67C-AB7A035E18F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北海道　栗山町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A7</v>
      </c>
      <c r="X8" s="75"/>
      <c r="Y8" s="75"/>
      <c r="Z8" s="75"/>
      <c r="AA8" s="75"/>
      <c r="AB8" s="75"/>
      <c r="AC8" s="75"/>
      <c r="AD8" s="75" t="str">
        <f>データ!$M$6</f>
        <v>非設置</v>
      </c>
      <c r="AE8" s="75"/>
      <c r="AF8" s="75"/>
      <c r="AG8" s="75"/>
      <c r="AH8" s="75"/>
      <c r="AI8" s="75"/>
      <c r="AJ8" s="75"/>
      <c r="AK8" s="2"/>
      <c r="AL8" s="58">
        <f>データ!$R$6</f>
        <v>10905</v>
      </c>
      <c r="AM8" s="58"/>
      <c r="AN8" s="58"/>
      <c r="AO8" s="58"/>
      <c r="AP8" s="58"/>
      <c r="AQ8" s="58"/>
      <c r="AR8" s="58"/>
      <c r="AS8" s="58"/>
      <c r="AT8" s="55">
        <f>データ!$S$6</f>
        <v>203.93</v>
      </c>
      <c r="AU8" s="56"/>
      <c r="AV8" s="56"/>
      <c r="AW8" s="56"/>
      <c r="AX8" s="56"/>
      <c r="AY8" s="56"/>
      <c r="AZ8" s="56"/>
      <c r="BA8" s="56"/>
      <c r="BB8" s="45">
        <f>データ!$T$6</f>
        <v>53.47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62.67</v>
      </c>
      <c r="J10" s="56"/>
      <c r="K10" s="56"/>
      <c r="L10" s="56"/>
      <c r="M10" s="56"/>
      <c r="N10" s="56"/>
      <c r="O10" s="57"/>
      <c r="P10" s="45">
        <f>データ!$P$6</f>
        <v>99.68</v>
      </c>
      <c r="Q10" s="45"/>
      <c r="R10" s="45"/>
      <c r="S10" s="45"/>
      <c r="T10" s="45"/>
      <c r="U10" s="45"/>
      <c r="V10" s="45"/>
      <c r="W10" s="58">
        <f>データ!$Q$6</f>
        <v>5693</v>
      </c>
      <c r="X10" s="58"/>
      <c r="Y10" s="58"/>
      <c r="Z10" s="58"/>
      <c r="AA10" s="58"/>
      <c r="AB10" s="58"/>
      <c r="AC10" s="58"/>
      <c r="AD10" s="2"/>
      <c r="AE10" s="2"/>
      <c r="AF10" s="2"/>
      <c r="AG10" s="2"/>
      <c r="AH10" s="2"/>
      <c r="AI10" s="2"/>
      <c r="AJ10" s="2"/>
      <c r="AK10" s="2"/>
      <c r="AL10" s="58">
        <f>データ!$U$6</f>
        <v>10741</v>
      </c>
      <c r="AM10" s="58"/>
      <c r="AN10" s="58"/>
      <c r="AO10" s="58"/>
      <c r="AP10" s="58"/>
      <c r="AQ10" s="58"/>
      <c r="AR10" s="58"/>
      <c r="AS10" s="58"/>
      <c r="AT10" s="55">
        <f>データ!$V$6</f>
        <v>87.68</v>
      </c>
      <c r="AU10" s="56"/>
      <c r="AV10" s="56"/>
      <c r="AW10" s="56"/>
      <c r="AX10" s="56"/>
      <c r="AY10" s="56"/>
      <c r="AZ10" s="56"/>
      <c r="BA10" s="56"/>
      <c r="BB10" s="45">
        <f>データ!$W$6</f>
        <v>122.5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112</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113</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111</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GtK7iFnzGLJUwcG4mmMnpxkSjrclHbcDC542RvTDaLX+4/VeOHS3+GIEcyO6C8FvOTG6xaDSjgiEzrv/2RNfqg==" saltValue="HLBjG8xpWfFg3UCaRmJ5v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14290</v>
      </c>
      <c r="D6" s="20">
        <f t="shared" si="3"/>
        <v>46</v>
      </c>
      <c r="E6" s="20">
        <f t="shared" si="3"/>
        <v>1</v>
      </c>
      <c r="F6" s="20">
        <f t="shared" si="3"/>
        <v>0</v>
      </c>
      <c r="G6" s="20">
        <f t="shared" si="3"/>
        <v>1</v>
      </c>
      <c r="H6" s="20" t="str">
        <f t="shared" si="3"/>
        <v>北海道　栗山町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62.67</v>
      </c>
      <c r="P6" s="21">
        <f t="shared" si="3"/>
        <v>99.68</v>
      </c>
      <c r="Q6" s="21">
        <f t="shared" si="3"/>
        <v>5693</v>
      </c>
      <c r="R6" s="21">
        <f t="shared" si="3"/>
        <v>10905</v>
      </c>
      <c r="S6" s="21">
        <f t="shared" si="3"/>
        <v>203.93</v>
      </c>
      <c r="T6" s="21">
        <f t="shared" si="3"/>
        <v>53.47</v>
      </c>
      <c r="U6" s="21">
        <f t="shared" si="3"/>
        <v>10741</v>
      </c>
      <c r="V6" s="21">
        <f t="shared" si="3"/>
        <v>87.68</v>
      </c>
      <c r="W6" s="21">
        <f t="shared" si="3"/>
        <v>122.5</v>
      </c>
      <c r="X6" s="22">
        <f>IF(X7="",NA(),X7)</f>
        <v>110.25</v>
      </c>
      <c r="Y6" s="22">
        <f t="shared" ref="Y6:AG6" si="4">IF(Y7="",NA(),Y7)</f>
        <v>105.13</v>
      </c>
      <c r="Z6" s="22">
        <f t="shared" si="4"/>
        <v>105</v>
      </c>
      <c r="AA6" s="22">
        <f t="shared" si="4"/>
        <v>98.92</v>
      </c>
      <c r="AB6" s="22">
        <f t="shared" si="4"/>
        <v>102.57</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186.87</v>
      </c>
      <c r="AU6" s="22">
        <f t="shared" ref="AU6:BC6" si="6">IF(AU7="",NA(),AU7)</f>
        <v>202.19</v>
      </c>
      <c r="AV6" s="22">
        <f t="shared" si="6"/>
        <v>249.92</v>
      </c>
      <c r="AW6" s="22">
        <f t="shared" si="6"/>
        <v>330.4</v>
      </c>
      <c r="AX6" s="22">
        <f t="shared" si="6"/>
        <v>351.15</v>
      </c>
      <c r="AY6" s="22">
        <f t="shared" si="6"/>
        <v>362.93</v>
      </c>
      <c r="AZ6" s="22">
        <f t="shared" si="6"/>
        <v>371.81</v>
      </c>
      <c r="BA6" s="22">
        <f t="shared" si="6"/>
        <v>384.23</v>
      </c>
      <c r="BB6" s="22">
        <f t="shared" si="6"/>
        <v>364.3</v>
      </c>
      <c r="BC6" s="22">
        <f t="shared" si="6"/>
        <v>378.87</v>
      </c>
      <c r="BD6" s="21" t="str">
        <f>IF(BD7="","",IF(BD7="-","【-】","【"&amp;SUBSTITUTE(TEXT(BD7,"#,##0.00"),"-","△")&amp;"】"))</f>
        <v>【243.36】</v>
      </c>
      <c r="BE6" s="22">
        <f>IF(BE7="",NA(),BE7)</f>
        <v>541.15</v>
      </c>
      <c r="BF6" s="22">
        <f t="shared" ref="BF6:BN6" si="7">IF(BF7="",NA(),BF7)</f>
        <v>570.44000000000005</v>
      </c>
      <c r="BG6" s="22">
        <f t="shared" si="7"/>
        <v>574.29</v>
      </c>
      <c r="BH6" s="22">
        <f t="shared" si="7"/>
        <v>556.44000000000005</v>
      </c>
      <c r="BI6" s="22">
        <f t="shared" si="7"/>
        <v>582.46</v>
      </c>
      <c r="BJ6" s="22">
        <f t="shared" si="7"/>
        <v>439.05</v>
      </c>
      <c r="BK6" s="22">
        <f t="shared" si="7"/>
        <v>465.85</v>
      </c>
      <c r="BL6" s="22">
        <f t="shared" si="7"/>
        <v>439.43</v>
      </c>
      <c r="BM6" s="22">
        <f t="shared" si="7"/>
        <v>438.41</v>
      </c>
      <c r="BN6" s="22">
        <f t="shared" si="7"/>
        <v>430.23</v>
      </c>
      <c r="BO6" s="21" t="str">
        <f>IF(BO7="","",IF(BO7="-","【-】","【"&amp;SUBSTITUTE(TEXT(BO7,"#,##0.00"),"-","△")&amp;"】"))</f>
        <v>【265.93】</v>
      </c>
      <c r="BP6" s="22">
        <f>IF(BP7="",NA(),BP7)</f>
        <v>113.09</v>
      </c>
      <c r="BQ6" s="22">
        <f t="shared" ref="BQ6:BY6" si="8">IF(BQ7="",NA(),BQ7)</f>
        <v>104.82</v>
      </c>
      <c r="BR6" s="22">
        <f t="shared" si="8"/>
        <v>102.42</v>
      </c>
      <c r="BS6" s="22">
        <f t="shared" si="8"/>
        <v>100.46</v>
      </c>
      <c r="BT6" s="22">
        <f t="shared" si="8"/>
        <v>104.25</v>
      </c>
      <c r="BU6" s="22">
        <f t="shared" si="8"/>
        <v>95.26</v>
      </c>
      <c r="BV6" s="22">
        <f t="shared" si="8"/>
        <v>92.39</v>
      </c>
      <c r="BW6" s="22">
        <f t="shared" si="8"/>
        <v>94.41</v>
      </c>
      <c r="BX6" s="22">
        <f t="shared" si="8"/>
        <v>90.96</v>
      </c>
      <c r="BY6" s="22">
        <f t="shared" si="8"/>
        <v>90.66</v>
      </c>
      <c r="BZ6" s="21" t="str">
        <f>IF(BZ7="","",IF(BZ7="-","【-】","【"&amp;SUBSTITUTE(TEXT(BZ7,"#,##0.00"),"-","△")&amp;"】"))</f>
        <v>【97.82】</v>
      </c>
      <c r="CA6" s="22">
        <f>IF(CA7="",NA(),CA7)</f>
        <v>240.11</v>
      </c>
      <c r="CB6" s="22">
        <f t="shared" ref="CB6:CJ6" si="9">IF(CB7="",NA(),CB7)</f>
        <v>254.78</v>
      </c>
      <c r="CC6" s="22">
        <f t="shared" si="9"/>
        <v>256.92</v>
      </c>
      <c r="CD6" s="22">
        <f t="shared" si="9"/>
        <v>273.08</v>
      </c>
      <c r="CE6" s="22">
        <f t="shared" si="9"/>
        <v>262.58</v>
      </c>
      <c r="CF6" s="22">
        <f t="shared" si="9"/>
        <v>192.82</v>
      </c>
      <c r="CG6" s="22">
        <f t="shared" si="9"/>
        <v>192.98</v>
      </c>
      <c r="CH6" s="22">
        <f t="shared" si="9"/>
        <v>192.13</v>
      </c>
      <c r="CI6" s="22">
        <f t="shared" si="9"/>
        <v>197.04</v>
      </c>
      <c r="CJ6" s="22">
        <f t="shared" si="9"/>
        <v>199.33</v>
      </c>
      <c r="CK6" s="21" t="str">
        <f>IF(CK7="","",IF(CK7="-","【-】","【"&amp;SUBSTITUTE(TEXT(CK7,"#,##0.00"),"-","△")&amp;"】"))</f>
        <v>【177.56】</v>
      </c>
      <c r="CL6" s="22">
        <f>IF(CL7="",NA(),CL7)</f>
        <v>41.24</v>
      </c>
      <c r="CM6" s="22">
        <f t="shared" ref="CM6:CU6" si="10">IF(CM7="",NA(),CM7)</f>
        <v>39.590000000000003</v>
      </c>
      <c r="CN6" s="22">
        <f t="shared" si="10"/>
        <v>38.9</v>
      </c>
      <c r="CO6" s="22">
        <f t="shared" si="10"/>
        <v>38.270000000000003</v>
      </c>
      <c r="CP6" s="22">
        <f t="shared" si="10"/>
        <v>38.06</v>
      </c>
      <c r="CQ6" s="22">
        <f t="shared" si="10"/>
        <v>54.05</v>
      </c>
      <c r="CR6" s="22">
        <f t="shared" si="10"/>
        <v>54.43</v>
      </c>
      <c r="CS6" s="22">
        <f t="shared" si="10"/>
        <v>53.87</v>
      </c>
      <c r="CT6" s="22">
        <f t="shared" si="10"/>
        <v>54.49</v>
      </c>
      <c r="CU6" s="22">
        <f t="shared" si="10"/>
        <v>54.8</v>
      </c>
      <c r="CV6" s="21" t="str">
        <f>IF(CV7="","",IF(CV7="-","【-】","【"&amp;SUBSTITUTE(TEXT(CV7,"#,##0.00"),"-","△")&amp;"】"))</f>
        <v>【59.81】</v>
      </c>
      <c r="CW6" s="22">
        <f>IF(CW7="",NA(),CW7)</f>
        <v>82.94</v>
      </c>
      <c r="CX6" s="22">
        <f t="shared" ref="CX6:DF6" si="11">IF(CX7="",NA(),CX7)</f>
        <v>82.98</v>
      </c>
      <c r="CY6" s="22">
        <f t="shared" si="11"/>
        <v>82.97</v>
      </c>
      <c r="CZ6" s="22">
        <f t="shared" si="11"/>
        <v>82.31</v>
      </c>
      <c r="DA6" s="22">
        <f t="shared" si="11"/>
        <v>82.23</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47.02</v>
      </c>
      <c r="DI6" s="22">
        <f t="shared" ref="DI6:DQ6" si="12">IF(DI7="",NA(),DI7)</f>
        <v>47.77</v>
      </c>
      <c r="DJ6" s="22">
        <f t="shared" si="12"/>
        <v>48.78</v>
      </c>
      <c r="DK6" s="22">
        <f t="shared" si="12"/>
        <v>49.74</v>
      </c>
      <c r="DL6" s="22">
        <f t="shared" si="12"/>
        <v>50.32</v>
      </c>
      <c r="DM6" s="22">
        <f t="shared" si="12"/>
        <v>49.12</v>
      </c>
      <c r="DN6" s="22">
        <f t="shared" si="12"/>
        <v>49.39</v>
      </c>
      <c r="DO6" s="22">
        <f t="shared" si="12"/>
        <v>50.75</v>
      </c>
      <c r="DP6" s="22">
        <f t="shared" si="12"/>
        <v>51.72</v>
      </c>
      <c r="DQ6" s="22">
        <f t="shared" si="12"/>
        <v>52.27</v>
      </c>
      <c r="DR6" s="21" t="str">
        <f>IF(DR7="","",IF(DR7="-","【-】","【"&amp;SUBSTITUTE(TEXT(DR7,"#,##0.00"),"-","△")&amp;"】"))</f>
        <v>【52.02】</v>
      </c>
      <c r="DS6" s="22">
        <f>IF(DS7="",NA(),DS7)</f>
        <v>24.57</v>
      </c>
      <c r="DT6" s="22">
        <f t="shared" ref="DT6:EB6" si="13">IF(DT7="",NA(),DT7)</f>
        <v>23.68</v>
      </c>
      <c r="DU6" s="22">
        <f t="shared" si="13"/>
        <v>22.93</v>
      </c>
      <c r="DV6" s="22">
        <f t="shared" si="13"/>
        <v>21.86</v>
      </c>
      <c r="DW6" s="22">
        <f t="shared" si="13"/>
        <v>23.69</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1.08</v>
      </c>
      <c r="EE6" s="22">
        <f t="shared" ref="EE6:EM6" si="14">IF(EE7="",NA(),EE7)</f>
        <v>1.27</v>
      </c>
      <c r="EF6" s="22">
        <f t="shared" si="14"/>
        <v>0.84</v>
      </c>
      <c r="EG6" s="22">
        <f t="shared" si="14"/>
        <v>1.1499999999999999</v>
      </c>
      <c r="EH6" s="22">
        <f t="shared" si="14"/>
        <v>1.59</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14290</v>
      </c>
      <c r="D7" s="24">
        <v>46</v>
      </c>
      <c r="E7" s="24">
        <v>1</v>
      </c>
      <c r="F7" s="24">
        <v>0</v>
      </c>
      <c r="G7" s="24">
        <v>1</v>
      </c>
      <c r="H7" s="24" t="s">
        <v>93</v>
      </c>
      <c r="I7" s="24" t="s">
        <v>94</v>
      </c>
      <c r="J7" s="24" t="s">
        <v>95</v>
      </c>
      <c r="K7" s="24" t="s">
        <v>96</v>
      </c>
      <c r="L7" s="24" t="s">
        <v>97</v>
      </c>
      <c r="M7" s="24" t="s">
        <v>98</v>
      </c>
      <c r="N7" s="25" t="s">
        <v>99</v>
      </c>
      <c r="O7" s="25">
        <v>62.67</v>
      </c>
      <c r="P7" s="25">
        <v>99.68</v>
      </c>
      <c r="Q7" s="25">
        <v>5693</v>
      </c>
      <c r="R7" s="25">
        <v>10905</v>
      </c>
      <c r="S7" s="25">
        <v>203.93</v>
      </c>
      <c r="T7" s="25">
        <v>53.47</v>
      </c>
      <c r="U7" s="25">
        <v>10741</v>
      </c>
      <c r="V7" s="25">
        <v>87.68</v>
      </c>
      <c r="W7" s="25">
        <v>122.5</v>
      </c>
      <c r="X7" s="25">
        <v>110.25</v>
      </c>
      <c r="Y7" s="25">
        <v>105.13</v>
      </c>
      <c r="Z7" s="25">
        <v>105</v>
      </c>
      <c r="AA7" s="25">
        <v>98.92</v>
      </c>
      <c r="AB7" s="25">
        <v>102.57</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186.87</v>
      </c>
      <c r="AU7" s="25">
        <v>202.19</v>
      </c>
      <c r="AV7" s="25">
        <v>249.92</v>
      </c>
      <c r="AW7" s="25">
        <v>330.4</v>
      </c>
      <c r="AX7" s="25">
        <v>351.15</v>
      </c>
      <c r="AY7" s="25">
        <v>362.93</v>
      </c>
      <c r="AZ7" s="25">
        <v>371.81</v>
      </c>
      <c r="BA7" s="25">
        <v>384.23</v>
      </c>
      <c r="BB7" s="25">
        <v>364.3</v>
      </c>
      <c r="BC7" s="25">
        <v>378.87</v>
      </c>
      <c r="BD7" s="25">
        <v>243.36</v>
      </c>
      <c r="BE7" s="25">
        <v>541.15</v>
      </c>
      <c r="BF7" s="25">
        <v>570.44000000000005</v>
      </c>
      <c r="BG7" s="25">
        <v>574.29</v>
      </c>
      <c r="BH7" s="25">
        <v>556.44000000000005</v>
      </c>
      <c r="BI7" s="25">
        <v>582.46</v>
      </c>
      <c r="BJ7" s="25">
        <v>439.05</v>
      </c>
      <c r="BK7" s="25">
        <v>465.85</v>
      </c>
      <c r="BL7" s="25">
        <v>439.43</v>
      </c>
      <c r="BM7" s="25">
        <v>438.41</v>
      </c>
      <c r="BN7" s="25">
        <v>430.23</v>
      </c>
      <c r="BO7" s="25">
        <v>265.93</v>
      </c>
      <c r="BP7" s="25">
        <v>113.09</v>
      </c>
      <c r="BQ7" s="25">
        <v>104.82</v>
      </c>
      <c r="BR7" s="25">
        <v>102.42</v>
      </c>
      <c r="BS7" s="25">
        <v>100.46</v>
      </c>
      <c r="BT7" s="25">
        <v>104.25</v>
      </c>
      <c r="BU7" s="25">
        <v>95.26</v>
      </c>
      <c r="BV7" s="25">
        <v>92.39</v>
      </c>
      <c r="BW7" s="25">
        <v>94.41</v>
      </c>
      <c r="BX7" s="25">
        <v>90.96</v>
      </c>
      <c r="BY7" s="25">
        <v>90.66</v>
      </c>
      <c r="BZ7" s="25">
        <v>97.82</v>
      </c>
      <c r="CA7" s="25">
        <v>240.11</v>
      </c>
      <c r="CB7" s="25">
        <v>254.78</v>
      </c>
      <c r="CC7" s="25">
        <v>256.92</v>
      </c>
      <c r="CD7" s="25">
        <v>273.08</v>
      </c>
      <c r="CE7" s="25">
        <v>262.58</v>
      </c>
      <c r="CF7" s="25">
        <v>192.82</v>
      </c>
      <c r="CG7" s="25">
        <v>192.98</v>
      </c>
      <c r="CH7" s="25">
        <v>192.13</v>
      </c>
      <c r="CI7" s="25">
        <v>197.04</v>
      </c>
      <c r="CJ7" s="25">
        <v>199.33</v>
      </c>
      <c r="CK7" s="25">
        <v>177.56</v>
      </c>
      <c r="CL7" s="25">
        <v>41.24</v>
      </c>
      <c r="CM7" s="25">
        <v>39.590000000000003</v>
      </c>
      <c r="CN7" s="25">
        <v>38.9</v>
      </c>
      <c r="CO7" s="25">
        <v>38.270000000000003</v>
      </c>
      <c r="CP7" s="25">
        <v>38.06</v>
      </c>
      <c r="CQ7" s="25">
        <v>54.05</v>
      </c>
      <c r="CR7" s="25">
        <v>54.43</v>
      </c>
      <c r="CS7" s="25">
        <v>53.87</v>
      </c>
      <c r="CT7" s="25">
        <v>54.49</v>
      </c>
      <c r="CU7" s="25">
        <v>54.8</v>
      </c>
      <c r="CV7" s="25">
        <v>59.81</v>
      </c>
      <c r="CW7" s="25">
        <v>82.94</v>
      </c>
      <c r="CX7" s="25">
        <v>82.98</v>
      </c>
      <c r="CY7" s="25">
        <v>82.97</v>
      </c>
      <c r="CZ7" s="25">
        <v>82.31</v>
      </c>
      <c r="DA7" s="25">
        <v>82.23</v>
      </c>
      <c r="DB7" s="25">
        <v>80.510000000000005</v>
      </c>
      <c r="DC7" s="25">
        <v>79.44</v>
      </c>
      <c r="DD7" s="25">
        <v>79.489999999999995</v>
      </c>
      <c r="DE7" s="25">
        <v>78.8</v>
      </c>
      <c r="DF7" s="25">
        <v>77.98</v>
      </c>
      <c r="DG7" s="25">
        <v>89.42</v>
      </c>
      <c r="DH7" s="25">
        <v>47.02</v>
      </c>
      <c r="DI7" s="25">
        <v>47.77</v>
      </c>
      <c r="DJ7" s="25">
        <v>48.78</v>
      </c>
      <c r="DK7" s="25">
        <v>49.74</v>
      </c>
      <c r="DL7" s="25">
        <v>50.32</v>
      </c>
      <c r="DM7" s="25">
        <v>49.12</v>
      </c>
      <c r="DN7" s="25">
        <v>49.39</v>
      </c>
      <c r="DO7" s="25">
        <v>50.75</v>
      </c>
      <c r="DP7" s="25">
        <v>51.72</v>
      </c>
      <c r="DQ7" s="25">
        <v>52.27</v>
      </c>
      <c r="DR7" s="25">
        <v>52.02</v>
      </c>
      <c r="DS7" s="25">
        <v>24.57</v>
      </c>
      <c r="DT7" s="25">
        <v>23.68</v>
      </c>
      <c r="DU7" s="25">
        <v>22.93</v>
      </c>
      <c r="DV7" s="25">
        <v>21.86</v>
      </c>
      <c r="DW7" s="25">
        <v>23.69</v>
      </c>
      <c r="DX7" s="25">
        <v>16.760000000000002</v>
      </c>
      <c r="DY7" s="25">
        <v>18.57</v>
      </c>
      <c r="DZ7" s="25">
        <v>21.14</v>
      </c>
      <c r="EA7" s="25">
        <v>22.12</v>
      </c>
      <c r="EB7" s="25">
        <v>25.67</v>
      </c>
      <c r="EC7" s="25">
        <v>25.37</v>
      </c>
      <c r="ED7" s="25">
        <v>1.08</v>
      </c>
      <c r="EE7" s="25">
        <v>1.27</v>
      </c>
      <c r="EF7" s="25">
        <v>0.84</v>
      </c>
      <c r="EG7" s="25">
        <v>1.1499999999999999</v>
      </c>
      <c r="EH7" s="25">
        <v>1.59</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松川　公人</cp:lastModifiedBy>
  <dcterms:created xsi:type="dcterms:W3CDTF">2024-12-11T04:53:13Z</dcterms:created>
  <dcterms:modified xsi:type="dcterms:W3CDTF">2025-01-27T02:54:34Z</dcterms:modified>
  <cp:category/>
</cp:coreProperties>
</file>