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50124_【依頼_131（金）〆】公営企業に係る経営比較分析表（令和5年度決算）の分析等について\提出\"/>
    </mc:Choice>
  </mc:AlternateContent>
  <xr:revisionPtr revIDLastSave="0" documentId="13_ncr:1_{27434013-CCE5-4C53-BE51-844DCD61EC31}" xr6:coauthVersionLast="47" xr6:coauthVersionMax="47" xr10:uidLastSave="{00000000-0000-0000-0000-000000000000}"/>
  <workbookProtection workbookAlgorithmName="SHA-512" workbookHashValue="cfnRSkbg/TI5Oyb1qJk6cp9YAh1KQXu7XIcC5mQF4zV8h4xhlDvLRb59kXgYoFXX41LQH1tn66wAVnga5C+l5w==" workbookSaltValue="VKkHwTRjrGlRWp4KAZBQN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I10" i="4"/>
  <c r="I8" i="4"/>
</calcChain>
</file>

<file path=xl/sharedStrings.xml><?xml version="1.0" encoding="utf-8"?>
<sst xmlns="http://schemas.openxmlformats.org/spreadsheetml/2006/main" count="237" uniqueCount="115">
  <si>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</si>
  <si>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</si>
  <si>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</si>
  <si>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</si>
  <si>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</si>
  <si>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</si>
  <si>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</si>
  <si>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</si>
  <si>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</si>
  <si>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</si>
  <si>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</si>
  <si>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</si>
  <si>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</si>
  <si>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</si>
  <si>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</si>
  <si>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</si>
  <si>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</si>
  <si>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</si>
  <si>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</si>
  <si>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</si>
  <si>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</si>
  <si>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</si>
  <si>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</si>
  <si>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</si>
  <si>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</si>
  <si>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</si>
  <si>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</si>
  <si>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</si>
  <si>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</si>
  <si>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</si>
  <si>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</si>
  <si>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</si>
  <si>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</si>
  <si>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</si>
  <si>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</si>
  <si>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</si>
  <si>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</si>
  <si>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</si>
  <si>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</si>
  <si>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</si>
  <si>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</si>
  <si>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</si>
  <si>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</si>
  <si>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</si>
  <si>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</si>
  <si>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</si>
  <si>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</si>
  <si>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</si>
  <si>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</si>
  <si>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</si>
  <si>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</si>
  <si>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</si>
  <si>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</si>
  <si>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</si>
  <si>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</si>
  <si>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</si>
  <si>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</si>
  <si>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</si>
  <si>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</si>
  <si>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</si>
  <si>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</si>
  <si>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</si>
  <si>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</si>
  <si>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</si>
  <si>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</si>
  <si>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</si>
  <si>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</si>
  <si>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</si>
  <si>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</si>
  <si>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</si>
  <si>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</si>
  <si>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</si>
  <si>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</si>
  <si>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</si>
  <si>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</si>
  <si>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</si>
  <si>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</si>
  <si>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</si>
  <si>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</si>
  <si>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</si>
  <si>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</si>
  <si>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</si>
  <si>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</si>
  <si>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</si>
  <si>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</si>
  <si>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</si>
  <si>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</si>
  <si>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</si>
  <si>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</si>
  <si>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</si>
  <si>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</si>
  <si>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</si>
  <si>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</si>
  <si>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</si>
  <si>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</si>
  <si>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</si>
  <si>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</si>
  <si>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</si>
  <si>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</si>
  <si>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</si>
  <si>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</si>
  <si>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</si>
  <si>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</si>
  <si>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</si>
  <si>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</si>
  <si>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</si>
  <si>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</si>
  <si>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</si>
  <si>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</si>
  <si>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</si>
  <si>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</si>
  <si>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</si>
  <si>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①有形固定資産原価償却率は事業統合により処理場を除却したことから、今後は管渠の償却による増加傾向が続くことが見込まれる。
②管渠老朽化率及び③管渠改善率は建設当初から約30年程度の経過しているが、標準耐用年数の50年を超えた管渠延長はなく、比率は0％である。今後10年間については更新事業を見込んでおらず、50年を経過する令和29年頃からを見込んでい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ゾウカ</t>
    </rPh>
    <rPh sb="46" eb="48">
      <t>ケイコウ</t>
    </rPh>
    <rPh sb="49" eb="50">
      <t>ツヅ</t>
    </rPh>
    <rPh sb="54" eb="56">
      <t>ミコ</t>
    </rPh>
    <rPh sb="68" eb="69">
      <t>オヨ</t>
    </rPh>
    <rPh sb="71" eb="73">
      <t>カンキョ</t>
    </rPh>
    <rPh sb="73" eb="75">
      <t>カイゼン</t>
    </rPh>
    <rPh sb="75" eb="76">
      <t>リツ</t>
    </rPh>
    <rPh sb="161" eb="162">
      <t>レイ</t>
    </rPh>
    <rPh sb="162" eb="163">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</si>
  <si>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</si>
  <si>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②累積欠損金比率は生じていないが、将来的な人口減に伴う使用料収入の減少が見込まれるため、更なる経営効率化に努める必要がある。
③流動比率は100％を下回っており、現金預金等の流動資産を確保し更に比率を改善すべく、料金改定等を検討していかなければならない。
④企業債残高対事業規模比率は平均値を上回っており、今後、将来的な老朽化に伴う更新投資を踏まえ、持続的な経営の観点から投資規模を総合的に判断していく必要がある。
⑤経費回収率は平均値を下回っており、更なる経営効率化を図る必要がある。（※R5決算より、事業毎の費用配分を適正化するため、処理場等管理委託費の一部を公共下水道事業から特定環境保全公共下水道事業に変更したため、比率が大きく減少した）
⑥汚水処理原価は平均値を上回っており、今後も維持管理費等の効率化に努める必要がある。（※経費回収率と同様の理由により、比率が大きく増加した。）
⑦施設利用率は事業統合により施設を廃止したため、利用率は0％となっている。
⑧水洗化率は平均値を上回る97％超となっているが、処理区域内における高齢化、人口減少等の現状を踏まえつつ、より一層の水洗化率向上に努める。</t>
    <rPh sb="89" eb="94">
      <t>ルイセキケッソンキン</t>
    </rPh>
    <rPh sb="94" eb="96">
      <t>ヒリツ</t>
    </rPh>
    <rPh sb="97" eb="98">
      <t>ショウ</t>
    </rPh>
    <rPh sb="105" eb="108">
      <t>ショウライテキ</t>
    </rPh>
    <rPh sb="109" eb="112">
      <t>ジンコウゲン</t>
    </rPh>
    <rPh sb="113" eb="114">
      <t>トモナ</t>
    </rPh>
    <rPh sb="115" eb="118">
      <t>シヨウリョウ</t>
    </rPh>
    <rPh sb="118" eb="120">
      <t>シュウニュウ</t>
    </rPh>
    <rPh sb="121" eb="123">
      <t>ゲンショウ</t>
    </rPh>
    <rPh sb="124" eb="126">
      <t>ミコ</t>
    </rPh>
    <rPh sb="132" eb="133">
      <t>サラ</t>
    </rPh>
    <rPh sb="135" eb="137">
      <t>ケイエイ</t>
    </rPh>
    <rPh sb="137" eb="140">
      <t>コウリツカ</t>
    </rPh>
    <rPh sb="141" eb="142">
      <t>ツト</t>
    </rPh>
    <rPh sb="144" eb="146">
      <t>ヒツヨウ</t>
    </rPh>
    <rPh sb="162" eb="164">
      <t>シタマワ</t>
    </rPh>
    <rPh sb="183" eb="184">
      <t>サラ</t>
    </rPh>
    <rPh sb="234" eb="235">
      <t>ウエ</t>
    </rPh>
    <rPh sb="340" eb="342">
      <t>ジギョウ</t>
    </rPh>
    <rPh sb="342" eb="343">
      <t>ゴト</t>
    </rPh>
    <rPh sb="344" eb="348">
      <t>ヒヨウハイブン</t>
    </rPh>
    <rPh sb="349" eb="352">
      <t>テキセイカ</t>
    </rPh>
    <rPh sb="357" eb="361">
      <t>ショリジョウトウ</t>
    </rPh>
    <rPh sb="361" eb="363">
      <t>カンリ</t>
    </rPh>
    <rPh sb="363" eb="365">
      <t>イタク</t>
    </rPh>
    <rPh sb="365" eb="366">
      <t>ヒ</t>
    </rPh>
    <rPh sb="367" eb="369">
      <t>イチブ</t>
    </rPh>
    <rPh sb="370" eb="377">
      <t>コウキョウゲスイドウジギョウ</t>
    </rPh>
    <rPh sb="379" eb="390">
      <t>トクテイカンキョウホゼンコウキョウゲスイドウ</t>
    </rPh>
    <rPh sb="390" eb="392">
      <t>ジギョウ</t>
    </rPh>
    <rPh sb="393" eb="395">
      <t>ヘンコウ</t>
    </rPh>
    <rPh sb="400" eb="402">
      <t>ヒリツ</t>
    </rPh>
    <rPh sb="403" eb="404">
      <t>オオ</t>
    </rPh>
    <rPh sb="406" eb="408">
      <t>ゲンショウ</t>
    </rPh>
    <rPh sb="456" eb="461">
      <t>ケイヒカイシュウリツ</t>
    </rPh>
    <rPh sb="462" eb="464">
      <t>ドウヨウ</t>
    </rPh>
    <rPh sb="465" eb="467">
      <t>リユウ</t>
    </rPh>
    <rPh sb="471" eb="473">
      <t>ヒリツ</t>
    </rPh>
    <rPh sb="474" eb="475">
      <t>オオ</t>
    </rPh>
    <rPh sb="477" eb="479">
      <t>ゾウカ</t>
    </rPh>
    <rPh sb="485" eb="487">
      <t>シセツ</t>
    </rPh>
    <rPh sb="487" eb="489">
      <t>リヨウ</t>
    </rPh>
    <rPh sb="489" eb="490">
      <t>リツ</t>
    </rPh>
    <rPh sb="491" eb="493">
      <t>ジギョウ</t>
    </rPh>
    <rPh sb="493" eb="495">
      <t>トウゴウ</t>
    </rPh>
    <rPh sb="498" eb="500">
      <t>シセツ</t>
    </rPh>
    <rPh sb="501" eb="503">
      <t>ハイシ</t>
    </rPh>
    <rPh sb="508" eb="511">
      <t>リヨウリツ</t>
    </rPh>
    <rPh sb="523" eb="526">
      <t>スイセンカ</t>
    </rPh>
    <rPh sb="526" eb="527">
      <t>リツ</t>
    </rPh>
    <rPh sb="528" eb="531">
      <t>ヘイキンチ</t>
    </rPh>
    <rPh sb="532" eb="534">
      <t>ウワマワ</t>
    </rPh>
    <rPh sb="538" eb="539">
      <t>チョウ</t>
    </rPh>
    <rPh sb="547" eb="549">
      <t>ショリ</t>
    </rPh>
    <rPh sb="549" eb="551">
      <t>クイキ</t>
    </rPh>
    <rPh sb="551" eb="552">
      <t>ナイ</t>
    </rPh>
    <rPh sb="556" eb="559">
      <t>コウレイカ</t>
    </rPh>
    <rPh sb="560" eb="562">
      <t>ジンコウ</t>
    </rPh>
    <rPh sb="562" eb="564">
      <t>ゲンショウ</t>
    </rPh>
    <rPh sb="564" eb="565">
      <t>トウ</t>
    </rPh>
    <rPh sb="566" eb="568">
      <t>ゲンジョウ</t>
    </rPh>
    <rPh sb="569" eb="570">
      <t>フ</t>
    </rPh>
    <rPh sb="577" eb="579">
      <t>イッソウ</t>
    </rPh>
    <rPh sb="580" eb="583">
      <t>スイセンカ</t>
    </rPh>
    <rPh sb="583" eb="584">
      <t>リツ</t>
    </rPh>
    <rPh sb="584" eb="586">
      <t>コウジョウ</t>
    </rPh>
    <rPh sb="587" eb="5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</si>
</sst>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87-4DB1-8432-167476509E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D987-4DB1-8432-167476509E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0F-46CE-B010-0E87F470E9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760F-46CE-B010-0E87F470E9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94.44</c:v>
                </c:pt>
                <c:pt idx="1">
                  <c:v>93.2</c:v>
                </c:pt>
                <c:pt idx="2">
                  <c:v>91.94</c:v>
                </c:pt>
                <c:pt idx="3">
                  <c:v>93.37</c:v>
                </c:pt>
                <c:pt idx="4">
                  <c:v>97.07</c:v>
                </c:pt>
              </c:numCache>
            </c:numRef>
          </c:val>
          <c:extLst>
            <c:ext xmlns:c16="http://schemas.microsoft.com/office/drawing/2014/chart" uri="{C3380CC4-5D6E-409C-BE32-E72D297353CC}">
              <c16:uniqueId val="{00000000-B766-4381-B741-4C08B8DBB5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B766-4381-B741-4C08B8DBB5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c:v>
                </c:pt>
                <c:pt idx="1">
                  <c:v>148.38</c:v>
                </c:pt>
                <c:pt idx="2">
                  <c:v>157.52000000000001</c:v>
                </c:pt>
                <c:pt idx="3">
                  <c:v>157.07</c:v>
                </c:pt>
                <c:pt idx="4">
                  <c:v>115.34</c:v>
                </c:pt>
              </c:numCache>
            </c:numRef>
          </c:val>
          <c:extLst>
            <c:ext xmlns:c16="http://schemas.microsoft.com/office/drawing/2014/chart" uri="{C3380CC4-5D6E-409C-BE32-E72D297353CC}">
              <c16:uniqueId val="{00000000-2D77-44A6-BB57-3247A90FE9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2D77-44A6-BB57-3247A90FE9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21.26</c:v>
                </c:pt>
                <c:pt idx="1">
                  <c:v>23.71</c:v>
                </c:pt>
                <c:pt idx="2">
                  <c:v>26.16</c:v>
                </c:pt>
                <c:pt idx="3">
                  <c:v>28.61</c:v>
                </c:pt>
                <c:pt idx="4">
                  <c:v>31.06</c:v>
                </c:pt>
              </c:numCache>
            </c:numRef>
          </c:val>
          <c:extLst>
            <c:ext xmlns:c16="http://schemas.microsoft.com/office/drawing/2014/chart" uri="{C3380CC4-5D6E-409C-BE32-E72D297353CC}">
              <c16:uniqueId val="{00000000-6C27-4978-AB4E-DC0FBC6EB5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6C27-4978-AB4E-DC0FBC6EB5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BA-4CA0-9508-F014E6F1EB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2BA-4CA0-9508-F014E6F1EB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37-4DF5-8FBC-414B7EEB1A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F837-4DF5-8FBC-414B7EEB1A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64.63</c:v>
                </c:pt>
                <c:pt idx="1">
                  <c:v>65.2</c:v>
                </c:pt>
                <c:pt idx="2">
                  <c:v>75.98</c:v>
                </c:pt>
                <c:pt idx="3">
                  <c:v>97.7</c:v>
                </c:pt>
                <c:pt idx="4">
                  <c:v>81.209999999999994</c:v>
                </c:pt>
              </c:numCache>
            </c:numRef>
          </c:val>
          <c:extLst>
            <c:ext xmlns:c16="http://schemas.microsoft.com/office/drawing/2014/chart" uri="{C3380CC4-5D6E-409C-BE32-E72D297353CC}">
              <c16:uniqueId val="{00000000-571D-4DD8-8E0D-0EEE642784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571D-4DD8-8E0D-0EEE642784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1346.76</c:v>
                </c:pt>
                <c:pt idx="1">
                  <c:v>1048.6099999999999</c:v>
                </c:pt>
                <c:pt idx="2">
                  <c:v>1952.39</c:v>
                </c:pt>
                <c:pt idx="3">
                  <c:v>1746.61</c:v>
                </c:pt>
                <c:pt idx="4">
                  <c:v>1528.92</c:v>
                </c:pt>
              </c:numCache>
            </c:numRef>
          </c:val>
          <c:extLst>
            <c:ext xmlns:c16="http://schemas.microsoft.com/office/drawing/2014/chart" uri="{C3380CC4-5D6E-409C-BE32-E72D297353CC}">
              <c16:uniqueId val="{00000000-8E48-41B6-973A-8F2526BD2C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E48-41B6-973A-8F2526BD2C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38.22</c:v>
                </c:pt>
                <c:pt idx="1">
                  <c:v>99.88</c:v>
                </c:pt>
                <c:pt idx="2">
                  <c:v>199.21</c:v>
                </c:pt>
                <c:pt idx="3">
                  <c:v>202.86</c:v>
                </c:pt>
                <c:pt idx="4">
                  <c:v>54.56</c:v>
                </c:pt>
              </c:numCache>
            </c:numRef>
          </c:val>
          <c:extLst>
            <c:ext xmlns:c16="http://schemas.microsoft.com/office/drawing/2014/chart" uri="{C3380CC4-5D6E-409C-BE32-E72D297353CC}">
              <c16:uniqueId val="{00000000-6506-4734-953B-A6B35D102C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6506-4734-953B-A6B35D102C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601.73</c:v>
                </c:pt>
                <c:pt idx="1">
                  <c:v>230.1</c:v>
                </c:pt>
                <c:pt idx="2">
                  <c:v>115.38</c:v>
                </c:pt>
                <c:pt idx="3">
                  <c:v>113.42</c:v>
                </c:pt>
                <c:pt idx="4">
                  <c:v>422.72</c:v>
                </c:pt>
              </c:numCache>
            </c:numRef>
          </c:val>
          <c:extLst>
            <c:ext xmlns:c16="http://schemas.microsoft.com/office/drawing/2014/chart" uri="{C3380CC4-5D6E-409C-BE32-E72D297353CC}">
              <c16:uniqueId val="{00000000-F122-4346-A2CF-E18043E0FD4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F122-4346-A2CF-E18043E0FD4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栗山町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10905</v>
      </c>
      <c r="AM8" s="54"/>
      <c r="AN8" s="54"/>
      <c r="AO8" s="54"/>
      <c r="AP8" s="54"/>
      <c r="AQ8" s="54"/>
      <c r="AR8" s="54"/>
      <c r="AS8" s="54"/>
      <c r="AT8" s="53">
        <f>データ!T6</f>
        <v>203.93</v>
      </c>
      <c r="AU8" s="53"/>
      <c r="AV8" s="53"/>
      <c r="AW8" s="53"/>
      <c r="AX8" s="53"/>
      <c r="AY8" s="53"/>
      <c r="AZ8" s="53"/>
      <c r="BA8" s="53"/>
      <c r="BB8" s="53">
        <f>データ!U6</f>
        <v>53.47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82.88</v>
      </c>
      <c r="J10" s="53"/>
      <c r="K10" s="53"/>
      <c r="L10" s="53"/>
      <c r="M10" s="53"/>
      <c r="N10" s="53"/>
      <c r="O10" s="53"/>
      <c r="P10" s="53">
        <f>データ!P6</f>
        <v>6.33</v>
      </c>
      <c r="Q10" s="53"/>
      <c r="R10" s="53"/>
      <c r="S10" s="53"/>
      <c r="T10" s="53"/>
      <c r="U10" s="53"/>
      <c r="V10" s="53"/>
      <c r="W10" s="53" t="str">
        <f>データ!Q6</f>
        <v>-</v>
      </c>
      <c r="X10" s="53"/>
      <c r="Y10" s="53"/>
      <c r="Z10" s="53"/>
      <c r="AA10" s="53"/>
      <c r="AB10" s="53"/>
      <c r="AC10" s="53"/>
      <c r="AD10" s="54">
        <f>データ!R6</f>
        <v>4884</v>
      </c>
      <c r="AE10" s="54"/>
      <c r="AF10" s="54"/>
      <c r="AG10" s="54"/>
      <c r="AH10" s="54"/>
      <c r="AI10" s="54"/>
      <c r="AJ10" s="54"/>
      <c r="AK10" s="2"/>
      <c r="AL10" s="54">
        <f>データ!V6</f>
        <v>682</v>
      </c>
      <c r="AM10" s="54"/>
      <c r="AN10" s="54"/>
      <c r="AO10" s="54"/>
      <c r="AP10" s="54"/>
      <c r="AQ10" s="54"/>
      <c r="AR10" s="54"/>
      <c r="AS10" s="54"/>
      <c r="AT10" s="53">
        <f>データ!W6</f>
        <v>0.95</v>
      </c>
      <c r="AU10" s="53"/>
      <c r="AV10" s="53"/>
      <c r="AW10" s="53"/>
      <c r="AX10" s="53"/>
      <c r="AY10" s="53"/>
      <c r="AZ10" s="53"/>
      <c r="BA10" s="53"/>
      <c r="BB10" s="53">
        <f>データ!X6</f>
        <v>717.89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m2VWbQq9IaSbQw0p6UxqY5DJlrzuseTDqtudWflXcOez7us3lIqIiN6qBZPabQa60sYZ40crdb80unEUoDHpA==" saltValue="E3kv+y91wviwHD4gAumW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14290</v>
      </c>
      <c r="D6" s="19">
        <f t="shared" si="3"/>
        <v>46</v>
      </c>
      <c r="E6" s="19">
        <f t="shared" si="3"/>
        <v>17</v>
      </c>
      <c r="F6" s="19">
        <f t="shared" si="3"/>
        <v>4</v>
      </c>
      <c r="G6" s="19">
        <f t="shared" si="3"/>
        <v>0</v>
      </c>
      <c r="H6" s="19" t="str">
        <f t="shared" si="3"/>
        <v>北海道　栗山町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82.88</v>
      </c>
      <c r="P6" s="20">
        <f t="shared" si="3"/>
        <v>6.33</v>
      </c>
      <c r="Q6" s="20" t="str">
        <f t="shared" si="3"/>
        <v>-</v>
      </c>
      <c r="R6" s="20">
        <f t="shared" si="3"/>
        <v>4884</v>
      </c>
      <c r="S6" s="20">
        <f t="shared" si="3"/>
        <v>10905</v>
      </c>
      <c r="T6" s="20">
        <f t="shared" si="3"/>
        <v>203.93</v>
      </c>
      <c r="U6" s="20">
        <f t="shared" si="3"/>
        <v>53.47</v>
      </c>
      <c r="V6" s="20">
        <f t="shared" si="3"/>
        <v>682</v>
      </c>
      <c r="W6" s="20">
        <f t="shared" si="3"/>
        <v>0.95</v>
      </c>
      <c r="X6" s="20">
        <f t="shared" si="3"/>
        <v>717.89</v>
      </c>
      <c r="Y6" s="21">
        <f>IF(Y7="",NA(),Y7)</f>
        <v>98.6</v>
      </c>
      <c r="Z6" s="21">
        <f t="shared" ref="Z6:AH6" si="4">IF(Z7="",NA(),Z7)</f>
        <v>148.38</v>
      </c>
      <c r="AA6" s="21">
        <f t="shared" si="4"/>
        <v>157.52000000000001</v>
      </c>
      <c r="AB6" s="21">
        <f t="shared" si="4"/>
        <v>157.07</v>
      </c>
      <c r="AC6" s="21">
        <f t="shared" si="4"/>
        <v>115.34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64.63</v>
      </c>
      <c r="AV6" s="21">
        <f t="shared" ref="AV6:BD6" si="6">IF(AV7="",NA(),AV7)</f>
        <v>65.2</v>
      </c>
      <c r="AW6" s="21">
        <f t="shared" si="6"/>
        <v>75.98</v>
      </c>
      <c r="AX6" s="21">
        <f t="shared" si="6"/>
        <v>97.7</v>
      </c>
      <c r="AY6" s="21">
        <f t="shared" si="6"/>
        <v>81.209999999999994</v>
      </c>
      <c r="AZ6" s="21">
        <f t="shared" si="6"/>
        <v>47.72</v>
      </c>
      <c r="BA6" s="21">
        <f t="shared" si="6"/>
        <v>44.24</v>
      </c>
      <c r="BB6" s="21">
        <f t="shared" si="6"/>
        <v>43.07</v>
      </c>
      <c r="BC6" s="21">
        <f t="shared" si="6"/>
        <v>45.42</v>
      </c>
      <c r="BD6" s="21">
        <f t="shared" si="6"/>
        <v>50.63</v>
      </c>
      <c r="BE6" s="20" t="str">
        <f>IF(BE7="","",IF(BE7="-","【-】","【"&amp;SUBSTITUTE(TEXT(BE7,"#,##0.00"),"-","△")&amp;"】"))</f>
        <v>【48.91】</v>
      </c>
      <c r="BF6" s="21">
        <f>IF(BF7="",NA(),BF7)</f>
        <v>1346.76</v>
      </c>
      <c r="BG6" s="21">
        <f t="shared" ref="BG6:BO6" si="7">IF(BG7="",NA(),BG7)</f>
        <v>1048.6099999999999</v>
      </c>
      <c r="BH6" s="21">
        <f t="shared" si="7"/>
        <v>1952.39</v>
      </c>
      <c r="BI6" s="21">
        <f t="shared" si="7"/>
        <v>1746.61</v>
      </c>
      <c r="BJ6" s="21">
        <f t="shared" si="7"/>
        <v>1528.92</v>
      </c>
      <c r="BK6" s="21">
        <f t="shared" si="7"/>
        <v>1206.79</v>
      </c>
      <c r="BL6" s="21">
        <f t="shared" si="7"/>
        <v>1258.43</v>
      </c>
      <c r="BM6" s="21">
        <f t="shared" si="7"/>
        <v>1163.75</v>
      </c>
      <c r="BN6" s="21">
        <f t="shared" si="7"/>
        <v>1195.47</v>
      </c>
      <c r="BO6" s="21">
        <f t="shared" si="7"/>
        <v>1168.69</v>
      </c>
      <c r="BP6" s="20" t="str">
        <f>IF(BP7="","",IF(BP7="-","【-】","【"&amp;SUBSTITUTE(TEXT(BP7,"#,##0.00"),"-","△")&amp;"】"))</f>
        <v>【1,156.82】</v>
      </c>
      <c r="BQ6" s="21">
        <f>IF(BQ7="",NA(),BQ7)</f>
        <v>38.22</v>
      </c>
      <c r="BR6" s="21">
        <f t="shared" ref="BR6:BZ6" si="8">IF(BR7="",NA(),BR7)</f>
        <v>99.88</v>
      </c>
      <c r="BS6" s="21">
        <f t="shared" si="8"/>
        <v>199.21</v>
      </c>
      <c r="BT6" s="21">
        <f t="shared" si="8"/>
        <v>202.86</v>
      </c>
      <c r="BU6" s="21">
        <f t="shared" si="8"/>
        <v>54.56</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601.73</v>
      </c>
      <c r="CC6" s="21">
        <f t="shared" ref="CC6:CK6" si="9">IF(CC7="",NA(),CC7)</f>
        <v>230.1</v>
      </c>
      <c r="CD6" s="21">
        <f t="shared" si="9"/>
        <v>115.38</v>
      </c>
      <c r="CE6" s="21">
        <f t="shared" si="9"/>
        <v>113.42</v>
      </c>
      <c r="CF6" s="21">
        <f t="shared" si="9"/>
        <v>422.72</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94.44</v>
      </c>
      <c r="CY6" s="21">
        <f t="shared" ref="CY6:DG6" si="11">IF(CY7="",NA(),CY7)</f>
        <v>93.2</v>
      </c>
      <c r="CZ6" s="21">
        <f t="shared" si="11"/>
        <v>91.94</v>
      </c>
      <c r="DA6" s="21">
        <f t="shared" si="11"/>
        <v>93.37</v>
      </c>
      <c r="DB6" s="21">
        <f t="shared" si="11"/>
        <v>97.07</v>
      </c>
      <c r="DC6" s="21">
        <f t="shared" si="11"/>
        <v>83.75</v>
      </c>
      <c r="DD6" s="21">
        <f t="shared" si="11"/>
        <v>84.19</v>
      </c>
      <c r="DE6" s="21">
        <f t="shared" si="11"/>
        <v>84.34</v>
      </c>
      <c r="DF6" s="21">
        <f t="shared" si="11"/>
        <v>84.34</v>
      </c>
      <c r="DG6" s="21">
        <f t="shared" si="11"/>
        <v>84.73</v>
      </c>
      <c r="DH6" s="20" t="str">
        <f>IF(DH7="","",IF(DH7="-","【-】","【"&amp;SUBSTITUTE(TEXT(DH7,"#,##0.00"),"-","△")&amp;"】"))</f>
        <v>【86.21】</v>
      </c>
      <c r="DI6" s="21">
        <f>IF(DI7="",NA(),DI7)</f>
        <v>21.26</v>
      </c>
      <c r="DJ6" s="21">
        <f t="shared" ref="DJ6:DR6" si="12">IF(DJ7="",NA(),DJ7)</f>
        <v>23.71</v>
      </c>
      <c r="DK6" s="21">
        <f t="shared" si="12"/>
        <v>26.16</v>
      </c>
      <c r="DL6" s="21">
        <f t="shared" si="12"/>
        <v>28.61</v>
      </c>
      <c r="DM6" s="21">
        <f t="shared" si="12"/>
        <v>31.06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14290</v>
      </c>
      <c r="D7" s="23">
        <v>46</v>
      </c>
      <c r="E7" s="23">
        <v>17</v>
      </c>
      <c r="F7" s="23">
        <v>4</v>
      </c>
      <c r="G7" s="23">
        <v>0</v>
      </c>
      <c r="H7" s="23" t="s">
        <v>96</v>
      </c>
      <c r="I7" s="23" t="s">
        <v>97</v>
      </c>
      <c r="J7" s="23" t="s">
        <v>98</v>
      </c>
      <c r="K7" s="23" t="s">
        <v>99</v>
      </c>
      <c r="L7" s="23" t="s">
        <v>100</v>
      </c>
      <c r="M7" s="23" t="s">
        <v>101</v>
      </c>
      <c r="N7" s="24" t="s">
        <v>102</v>
      </c>
      <c r="O7" s="24">
        <v>82.88</v>
      </c>
      <c r="P7" s="24">
        <v>6.33</v>
      </c>
      <c r="Q7" s="24" t="s">
        <v>102</v>
      </c>
      <c r="R7" s="24">
        <v>4884</v>
      </c>
      <c r="S7" s="24">
        <v>10905</v>
      </c>
      <c r="T7" s="24">
        <v>203.93</v>
      </c>
      <c r="U7" s="24">
        <v>53.47</v>
      </c>
      <c r="V7" s="24">
        <v>682</v>
      </c>
      <c r="W7" s="24">
        <v>0.95</v>
      </c>
      <c r="X7" s="24">
        <v>717.89</v>
      </c>
      <c r="Y7" s="24">
        <v>98.6</v>
      </c>
      <c r="Z7" s="24">
        <v>148.38</v>
      </c>
      <c r="AA7" s="24">
        <v>157.52000000000001</v>
      </c>
      <c r="AB7" s="24">
        <v>157.07</v>
      </c>
      <c r="AC7" s="24">
        <v>115.34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64.63</v>
      </c>
      <c r="AV7" s="24">
        <v>65.2</v>
      </c>
      <c r="AW7" s="24">
        <v>75.98</v>
      </c>
      <c r="AX7" s="24">
        <v>97.7</v>
      </c>
      <c r="AY7" s="24">
        <v>81.209999999999994</v>
      </c>
      <c r="AZ7" s="24">
        <v>47.72</v>
      </c>
      <c r="BA7" s="24">
        <v>44.24</v>
      </c>
      <c r="BB7" s="24">
        <v>43.07</v>
      </c>
      <c r="BC7" s="24">
        <v>45.42</v>
      </c>
      <c r="BD7" s="24">
        <v>50.63</v>
      </c>
      <c r="BE7" s="24">
        <v>48.91</v>
      </c>
      <c r="BF7" s="24">
        <v>1346.76</v>
      </c>
      <c r="BG7" s="24">
        <v>1048.6099999999999</v>
      </c>
      <c r="BH7" s="24">
        <v>1952.39</v>
      </c>
      <c r="BI7" s="24">
        <v>1746.61</v>
      </c>
      <c r="BJ7" s="24">
        <v>1528.92</v>
      </c>
      <c r="BK7" s="24">
        <v>1206.79</v>
      </c>
      <c r="BL7" s="24">
        <v>1258.43</v>
      </c>
      <c r="BM7" s="24">
        <v>1163.75</v>
      </c>
      <c r="BN7" s="24">
        <v>1195.47</v>
      </c>
      <c r="BO7" s="24">
        <v>1168.69</v>
      </c>
      <c r="BP7" s="24">
        <v>1156.82</v>
      </c>
      <c r="BQ7" s="24">
        <v>38.22</v>
      </c>
      <c r="BR7" s="24">
        <v>99.88</v>
      </c>
      <c r="BS7" s="24">
        <v>199.21</v>
      </c>
      <c r="BT7" s="24">
        <v>202.86</v>
      </c>
      <c r="BU7" s="24">
        <v>54.56</v>
      </c>
      <c r="BV7" s="24">
        <v>71.84</v>
      </c>
      <c r="BW7" s="24">
        <v>73.36</v>
      </c>
      <c r="BX7" s="24">
        <v>72.599999999999994</v>
      </c>
      <c r="BY7" s="24">
        <v>69.430000000000007</v>
      </c>
      <c r="BZ7" s="24">
        <v>70.709999999999994</v>
      </c>
      <c r="CA7" s="24">
        <v>75.33</v>
      </c>
      <c r="CB7" s="24">
        <v>601.73</v>
      </c>
      <c r="CC7" s="24">
        <v>230.1</v>
      </c>
      <c r="CD7" s="24">
        <v>115.38</v>
      </c>
      <c r="CE7" s="24">
        <v>113.42</v>
      </c>
      <c r="CF7" s="24">
        <v>422.72</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94.44</v>
      </c>
      <c r="CY7" s="24">
        <v>93.2</v>
      </c>
      <c r="CZ7" s="24">
        <v>91.94</v>
      </c>
      <c r="DA7" s="24">
        <v>93.37</v>
      </c>
      <c r="DB7" s="24">
        <v>97.07</v>
      </c>
      <c r="DC7" s="24">
        <v>83.75</v>
      </c>
      <c r="DD7" s="24">
        <v>84.19</v>
      </c>
      <c r="DE7" s="24">
        <v>84.34</v>
      </c>
      <c r="DF7" s="24">
        <v>84.34</v>
      </c>
      <c r="DG7" s="24">
        <v>84.73</v>
      </c>
      <c r="DH7" s="24">
        <v>86.21</v>
      </c>
      <c r="DI7" s="24">
        <v>21.26</v>
      </c>
      <c r="DJ7" s="24">
        <v>23.71</v>
      </c>
      <c r="DK7" s="24">
        <v>26.16</v>
      </c>
      <c r="DL7" s="24">
        <v>28.61</v>
      </c>
      <c r="DM7" s="24">
        <v>31.06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dcterms:created xsi:type="dcterms:W3CDTF">2024-12-19T01:21:37Z</dcterms:created>
  <dcterms:modified xsi:type="dcterms:W3CDTF">2025-01-27T04:07:02Z</dcterms:modified>
  <cp:category/>
</cp:coreProperties>
</file>