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Q:\行政経営G\05_財政状況調査関係\08_財政状況資料集\02_令和5年度\1回目\03_提出\"/>
    </mc:Choice>
  </mc:AlternateContent>
  <xr:revisionPtr revIDLastSave="0" documentId="13_ncr:1_{71EE6E10-0A23-4484-B8DA-A1EEA146B742}"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c r="AF88" i="12"/>
  <c r="AU63" i="12"/>
  <c r="AP63" i="12"/>
  <c r="AF63" i="12"/>
  <c r="AP23" i="12"/>
  <c r="AF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CO34" i="10"/>
  <c r="BW34" i="10"/>
  <c r="BW35" i="10" s="1"/>
  <c r="BW36" i="10" s="1"/>
  <c r="BW37"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 r="BE35" i="10" s="1"/>
</calcChain>
</file>

<file path=xl/sharedStrings.xml><?xml version="1.0" encoding="utf-8"?>
<sst xmlns="http://schemas.openxmlformats.org/spreadsheetml/2006/main" count="1076" uniqueCount="562">
  <si>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</si>
  <si>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</si>
  <si>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</si>
  <si>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</si>
  <si>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</si>
  <si>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</si>
  <si>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</si>
  <si>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</si>
  <si>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</si>
  <si>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</si>
  <si>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</si>
  <si>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</si>
  <si>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</si>
  <si>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</si>
  <si>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</si>
  <si>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</si>
  <si>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</si>
  <si>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</si>
  <si>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</si>
  <si>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</si>
  <si>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</si>
  <si>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</si>
  <si>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</si>
  <si>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</si>
  <si>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</si>
  <si>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</si>
  <si>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</si>
  <si>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</si>
  <si>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</si>
  <si>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</si>
  <si>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</si>
  <si>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</si>
  <si>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</si>
  <si>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</si>
  <si>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</si>
  <si>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</si>
  <si>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</si>
  <si>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</si>
  <si>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</si>
  <si>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</si>
  <si>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</si>
  <si>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</si>
  <si>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</si>
  <si>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</si>
  <si>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</si>
  <si>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</si>
  <si>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</si>
  <si>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</si>
  <si>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</si>
  <si>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</si>
  <si>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</si>
  <si>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</si>
  <si>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</si>
  <si>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</si>
  <si>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</si>
  <si>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</si>
  <si>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</si>
  <si>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</si>
  <si>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</si>
  <si>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</si>
  <si>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</si>
  <si>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</si>
  <si>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</si>
  <si>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</si>
  <si>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</si>
  <si>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</si>
  <si>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</si>
  <si>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</si>
  <si>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</si>
  <si>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</si>
  <si>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</si>
  <si>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</si>
  <si>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</si>
  <si>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</si>
  <si>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</si>
  <si>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</si>
  <si>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</si>
  <si>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</si>
  <si>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</si>
  <si>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</si>
  <si>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</si>
  <si>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</si>
  <si>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</si>
  <si>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</si>
  <si>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</si>
  <si>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</si>
  <si>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</si>
  <si>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</si>
  <si>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</si>
  <si>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</si>
  <si>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</si>
  <si>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</si>
  <si>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</si>
  <si>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</si>
  <si>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</si>
  <si>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</si>
  <si>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</si>
  <si>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</si>
  <si>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</si>
  <si>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</si>
  <si>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</si>
  <si>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</si>
  <si>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</si>
  <si>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</si>
  <si>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</si>
  <si>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</si>
  <si>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</si>
  <si>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</si>
  <si>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</si>
  <si>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</si>
  <si>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</si>
  <si>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</si>
  <si>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</si>
  <si>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</si>
  <si>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</si>
  <si>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</si>
  <si>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</si>
  <si>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</si>
  <si>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</si>
  <si>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</si>
  <si>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</si>
  <si>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</si>
  <si>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</si>
  <si>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</si>
  <si>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</si>
  <si>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</si>
  <si>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</si>
  <si>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</si>
  <si>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</si>
  <si>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</si>
  <si>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</si>
  <si>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</si>
  <si>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</si>
  <si>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</si>
  <si>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</si>
  <si>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</si>
  <si>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</si>
  <si>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</si>
  <si>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</si>
  <si>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</si>
  <si>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</si>
  <si>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</si>
  <si>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</si>
  <si>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</si>
  <si>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</si>
  <si>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</si>
  <si>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</si>
  <si>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</si>
  <si>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</si>
  <si>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</si>
  <si>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</si>
  <si>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</si>
  <si>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</si>
  <si>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</si>
  <si>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</si>
  <si>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</si>
  <si>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</si>
  <si>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</si>
  <si>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</si>
  <si>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</si>
  <si>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</si>
  <si>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</si>
  <si>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</si>
  <si>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</si>
  <si>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</si>
  <si>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</si>
  <si>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</si>
  <si>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</si>
  <si>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</si>
  <si>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</si>
  <si>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</si>
  <si>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</si>
  <si>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</si>
  <si>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</si>
  <si>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</si>
  <si>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</si>
  <si>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</si>
  <si>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</si>
  <si>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</si>
  <si>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</si>
  <si>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</si>
  <si>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</si>
  <si>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</si>
  <si>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</si>
  <si>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</si>
  <si>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</si>
  <si>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</si>
  <si>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</si>
  <si>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</si>
  <si>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</si>
  <si>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</si>
  <si>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</si>
  <si>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</si>
  <si>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</si>
  <si>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</si>
  <si>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</si>
  <si>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</si>
  <si>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</si>
  <si>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</si>
  <si>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</si>
  <si>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</si>
  <si>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</si>
  <si>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</si>
  <si>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北海道栗山町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</si>
  <si>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</si>
  <si>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</si>
  <si>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</si>
  <si>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</si>
  <si>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</si>
  <si>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</si>
  <si>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</si>
  <si>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</si>
  <si>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</si>
  <si>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</si>
  <si>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</si>
  <si>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</si>
  <si>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</si>
  <si>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</si>
  <si>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</si>
  <si>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</si>
  <si>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</si>
  <si>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</si>
  <si>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</si>
  <si>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</si>
  <si>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</si>
  <si>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</si>
  <si>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</si>
  <si>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</si>
  <si>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</si>
  <si>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</si>
  <si>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</si>
  <si>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</si>
  <si>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</si>
  <si>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</si>
  <si>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</si>
  <si>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</si>
  <si>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</si>
  <si>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</si>
  <si>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</si>
  <si>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</si>
  <si>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</si>
  <si>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</si>
  <si>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</si>
  <si>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</si>
  <si>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</si>
  <si>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</si>
  <si>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</si>
  <si>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</si>
  <si>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</si>
  <si>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</si>
  <si>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</si>
  <si>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</si>
  <si>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</si>
  <si>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</si>
  <si>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</si>
  <si>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</si>
  <si>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</si>
  <si>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</si>
  <si>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</si>
  <si>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</si>
  <si>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</si>
  <si>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</si>
  <si>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</si>
  <si>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</si>
  <si>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</si>
  <si>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</si>
  <si>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</si>
  <si>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</si>
  <si>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</si>
  <si>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</si>
  <si>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</si>
  <si>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</si>
  <si>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</si>
  <si>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</si>
  <si>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</si>
  <si>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</si>
  <si>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</si>
  <si>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</si>
  <si>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</si>
  <si>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</si>
  <si>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</si>
  <si>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</si>
  <si>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</si>
  <si>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</si>
  <si>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</si>
  <si>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</si>
  <si>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</si>
  <si>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</si>
  <si>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</si>
  <si>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</si>
  <si>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</si>
  <si>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</si>
  <si>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</si>
  <si>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</si>
  <si>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</si>
  <si>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</si>
  <si>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</si>
  <si>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</si>
  <si>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</si>
  <si>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</si>
  <si>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</si>
  <si>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</si>
  <si>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</si>
  <si>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</si>
  <si>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</si>
  <si>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</si>
  <si>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</si>
  <si>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</si>
  <si>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</si>
  <si>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</si>
  <si>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</si>
  <si>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</si>
  <si>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</si>
  <si>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</si>
  <si>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</si>
  <si>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</si>
  <si>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</si>
  <si>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</si>
  <si>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</si>
  <si>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</si>
  <si>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</si>
  <si>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</si>
  <si>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</si>
  <si>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</si>
  <si>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</si>
  <si>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</si>
  <si>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</si>
  <si>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</si>
  <si>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</si>
  <si>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</si>
  <si>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</si>
  <si>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</si>
  <si>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</si>
  <si>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</si>
  <si>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</si>
  <si>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</si>
  <si>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</si>
  <si>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</si>
  <si>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</si>
  <si>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</si>
  <si>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</si>
  <si>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</si>
  <si>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</si>
  <si>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</si>
  <si>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</si>
  <si>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</si>
  <si>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</si>
  <si>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</si>
  <si>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</si>
  <si>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</si>
  <si>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</si>
  <si>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</si>
  <si>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</si>
  <si>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</si>
  <si>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北海道栗山町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</si>
  <si>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</si>
  <si>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</si>
  <si>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</si>
  <si>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</si>
  <si>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</si>
  <si>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</si>
  <si>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</si>
  <si>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</si>
  <si>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</si>
  <si>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</si>
  <si>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</si>
  <si>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</si>
  <si>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</si>
  <si>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</si>
  <si>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</si>
  <si>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</si>
  <si>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</si>
  <si>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</si>
  <si>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</si>
  <si>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</si>
  <si>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</si>
  <si>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</si>
  <si>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</si>
  <si>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</si>
  <si>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</si>
  <si>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</si>
  <si>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</si>
  <si>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</si>
  <si>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</si>
  <si>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</si>
  <si>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</si>
  <si>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</si>
  <si>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</si>
  <si>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</si>
  <si>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</si>
  <si>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</si>
  <si>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</si>
  <si>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</si>
  <si>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</si>
  <si>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</si>
  <si>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住宅団地造成事業特別会計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</si>
  <si>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</si>
  <si>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</si>
  <si>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</si>
  <si>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</si>
  <si>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</si>
  <si>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</si>
  <si>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</si>
  <si>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</si>
  <si>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</si>
  <si>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</si>
  <si>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</si>
  <si>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</si>
  <si>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</si>
  <si>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</si>
  <si>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</si>
  <si>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</si>
  <si>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</si>
  <si>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</si>
  <si>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</si>
  <si>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</si>
  <si>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</si>
  <si>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</si>
  <si>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</si>
  <si>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</si>
  <si>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</si>
  <si>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</si>
  <si>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</si>
  <si>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</si>
  <si>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</si>
  <si>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</si>
  <si>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</si>
  <si>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</si>
  <si>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</si>
  <si>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</si>
  <si>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</si>
  <si>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</si>
  <si>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</si>
  <si>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</si>
  <si>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</si>
  <si>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</si>
  <si>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</si>
  <si>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</si>
  <si>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</si>
  <si>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</si>
  <si>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</si>
  <si>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</si>
  <si>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</si>
  <si>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</si>
  <si>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</si>
  <si>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</si>
  <si>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</si>
  <si>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</si>
  <si>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</si>
  <si>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</si>
  <si>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</si>
  <si>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</si>
  <si>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</si>
  <si>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</si>
  <si>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</si>
  <si>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</si>
  <si>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</si>
  <si>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</si>
  <si>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</si>
  <si>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</si>
  <si>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</si>
  <si>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</si>
  <si>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</si>
  <si>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</si>
  <si>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</si>
  <si>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</si>
  <si>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</si>
  <si>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</si>
  <si>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</si>
  <si>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</si>
  <si>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</si>
  <si>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</si>
  <si>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</si>
  <si>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</si>
  <si>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</si>
  <si>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</si>
  <si>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</si>
  <si>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</si>
  <si>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</si>
  <si>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</si>
  <si>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</si>
  <si>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</si>
  <si>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</si>
  <si>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</si>
  <si>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</si>
  <si>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</si>
  <si>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</si>
  <si>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</si>
  <si>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</si>
  <si>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</si>
  <si>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</si>
  <si>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</si>
  <si>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</si>
  <si>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</si>
  <si>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</si>
  <si>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</si>
  <si>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</si>
  <si>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</si>
  <si>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</si>
  <si>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</si>
  <si>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</si>
  <si>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</si>
  <si>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</si>
  <si>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</si>
  <si>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</si>
  <si>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</si>
  <si>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</si>
  <si>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</si>
  <si>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</si>
  <si>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</si>
  <si>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</si>
  <si>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</si>
  <si>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</si>
  <si>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</si>
  <si>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</si>
  <si>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</si>
  <si>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</si>
  <si>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</si>
  <si>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</si>
  <si>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</si>
  <si>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</si>
  <si>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</si>
  <si>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</si>
  <si>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</si>
  <si>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</si>
  <si>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</si>
  <si>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</si>
  <si>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</si>
  <si>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</si>
  <si>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</si>
  <si>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</si>
  <si>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</si>
  <si>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</si>
  <si>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</si>
  <si>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水道事業会計</t>
  </si>
  <si>
    <t>一般会計</t>
  </si>
  <si>
    <t>下水道事業会計</t>
  </si>
  <si>
    <t>介護保険特別会計</t>
  </si>
  <si>
    <t>国民健康保険特別会計</t>
  </si>
  <si>
    <t>北海道介護福祉学校特別会計</t>
  </si>
  <si>
    <t>後期高齢者医療特別会計</t>
  </si>
  <si>
    <t>住宅団地造成事業特別会計</t>
  </si>
  <si>
    <t>その他会計（赤字）</t>
  </si>
  <si>
    <t>その他会計（黒字）</t>
  </si>
  <si>
    <t>R01</t>
    <phoneticPr fontId="5"/>
  </si>
  <si>
    <t>R02</t>
    <phoneticPr fontId="5"/>
  </si>
  <si>
    <t>R03</t>
    <phoneticPr fontId="5"/>
  </si>
  <si>
    <t>R04</t>
    <phoneticPr fontId="5"/>
  </si>
  <si>
    <t>R05</t>
    <phoneticPr fontId="5"/>
  </si>
  <si>
    <t>南空知葬斎組合</t>
  </si>
  <si>
    <t>空知教育センター組合</t>
  </si>
  <si>
    <t>南空知消防組合</t>
  </si>
  <si>
    <t>南空知ふるさと市町村圏組合</t>
  </si>
  <si>
    <t>-</t>
    <phoneticPr fontId="2"/>
  </si>
  <si>
    <t>栗山町農業振興公社</t>
  </si>
  <si>
    <t>-</t>
    <phoneticPr fontId="2"/>
  </si>
  <si>
    <t>-</t>
    <phoneticPr fontId="2"/>
  </si>
  <si>
    <t>土地開発基金</t>
    <phoneticPr fontId="2"/>
  </si>
  <si>
    <t>ふるさと応援基金</t>
    <phoneticPr fontId="2"/>
  </si>
  <si>
    <t>文化振興基金</t>
    <phoneticPr fontId="2"/>
  </si>
  <si>
    <t>新型コロナウイルス感染症対応地方創生臨時交付金基金</t>
    <phoneticPr fontId="2"/>
  </si>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</sst>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5319-4273-A239-60E6CB19D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122340</c:v>
                </c:pt>
                <c:pt idx="1">
                  <c:v>126567</c:v>
                </c:pt>
                <c:pt idx="2">
                  <c:v>135032</c:v>
                </c:pt>
                <c:pt idx="3">
                  <c:v>120167</c:v>
                </c:pt>
                <c:pt idx="4">
                  <c:v>302273</c:v>
                </c:pt>
              </c:numCache>
            </c:numRef>
          </c:val>
          <c:smooth val="0"/>
          <c:extLst>
            <c:ext xmlns:c16="http://schemas.microsoft.com/office/drawing/2014/chart" uri="{C3380CC4-5D6E-409C-BE32-E72D297353CC}">
              <c16:uniqueId val="{00000001-5319-4273-A239-60E6CB19DB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2.82</c:v>
                </c:pt>
                <c:pt idx="1">
                  <c:v>4.6900000000000004</c:v>
                </c:pt>
                <c:pt idx="2">
                  <c:v>6.04</c:v>
                </c:pt>
                <c:pt idx="3">
                  <c:v>6.5</c:v>
                </c:pt>
                <c:pt idx="4">
                  <c:v>5.14</c:v>
                </c:pt>
              </c:numCache>
            </c:numRef>
          </c:val>
          <c:extLst>
            <c:ext xmlns:c16="http://schemas.microsoft.com/office/drawing/2014/chart" uri="{C3380CC4-5D6E-409C-BE32-E72D297353CC}">
              <c16:uniqueId val="{00000000-43B6-4466-B2FA-77F93CFE97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11.29</c:v>
                </c:pt>
                <c:pt idx="1">
                  <c:v>11.19</c:v>
                </c:pt>
                <c:pt idx="2">
                  <c:v>18.399999999999999</c:v>
                </c:pt>
                <c:pt idx="3">
                  <c:v>26.86</c:v>
                </c:pt>
                <c:pt idx="4">
                  <c:v>30.95</c:v>
                </c:pt>
              </c:numCache>
            </c:numRef>
          </c:val>
          <c:extLst>
            <c:ext xmlns:c16="http://schemas.microsoft.com/office/drawing/2014/chart" uri="{C3380CC4-5D6E-409C-BE32-E72D297353CC}">
              <c16:uniqueId val="{00000001-43B6-4466-B2FA-77F93CFE97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-1.83</c:v>
                </c:pt>
                <c:pt idx="1">
                  <c:v>1.95</c:v>
                </c:pt>
                <c:pt idx="2">
                  <c:v>9.5</c:v>
                </c:pt>
                <c:pt idx="3">
                  <c:v>8.2799999999999994</c:v>
                </c:pt>
                <c:pt idx="4">
                  <c:v>3.04</c:v>
                </c:pt>
              </c:numCache>
            </c:numRef>
          </c:val>
          <c:smooth val="0"/>
          <c:extLst>
            <c:ext xmlns:c16="http://schemas.microsoft.com/office/drawing/2014/chart" uri="{C3380CC4-5D6E-409C-BE32-E72D297353CC}">
              <c16:uniqueId val="{00000002-43B6-4466-B2FA-77F93CFE97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00E-4D85-A943-D910C9496A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0E-4D85-A943-D910C9496A40}"/>
            </c:ext>
          </c:extLst>
        </c:ser>
        <c:ser>
          <c:idx val="2"/>
          <c:order val="2"/>
          <c:tx>
            <c:strRef>
              <c:f>データシート!$A$29</c:f>
              <c:strCache>
                <c:ptCount val="1"/>
                <c:pt idx="0">
                  <c:v>住宅団地造成事業特別会計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0.09</c:v>
                </c:pt>
                <c:pt idx="6">
                  <c:v>#N/A</c:v>
                </c:pt>
                <c:pt idx="7">
                  <c:v>0</c:v>
                </c:pt>
                <c:pt idx="8">
                  <c:v>#N/A</c:v>
                </c:pt>
                <c:pt idx="9">
                  <c:v>0</c:v>
                </c:pt>
              </c:numCache>
            </c:numRef>
          </c:val>
          <c:extLst>
            <c:ext xmlns:c16="http://schemas.microsoft.com/office/drawing/2014/chart" uri="{C3380CC4-5D6E-409C-BE32-E72D297353CC}">
              <c16:uniqueId val="{00000002-700E-4D85-A943-D910C9496A4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700E-4D85-A943-D910C9496A40}"/>
            </c:ext>
          </c:extLst>
        </c:ser>
        <c:ser>
          <c:idx val="4"/>
          <c:order val="4"/>
          <c:tx>
            <c:strRef>
              <c:f>データシート!$A$31</c:f>
              <c:strCache>
                <c:ptCount val="1"/>
                <c:pt idx="0">
                  <c:v>北海道介護福祉学校特別会計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00E-4D85-A943-D910C9496A4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0.79</c:v>
                </c:pt>
                <c:pt idx="2">
                  <c:v>#N/A</c:v>
                </c:pt>
                <c:pt idx="3">
                  <c:v>0.6</c:v>
                </c:pt>
                <c:pt idx="4">
                  <c:v>#N/A</c:v>
                </c:pt>
                <c:pt idx="5">
                  <c:v>0.05</c:v>
                </c:pt>
                <c:pt idx="6">
                  <c:v>#N/A</c:v>
                </c:pt>
                <c:pt idx="7">
                  <c:v>0.12</c:v>
                </c:pt>
                <c:pt idx="8">
                  <c:v>#N/A</c:v>
                </c:pt>
                <c:pt idx="9">
                  <c:v>0.21</c:v>
                </c:pt>
              </c:numCache>
            </c:numRef>
          </c:val>
          <c:extLst>
            <c:ext xmlns:c16="http://schemas.microsoft.com/office/drawing/2014/chart" uri="{C3380CC4-5D6E-409C-BE32-E72D297353CC}">
              <c16:uniqueId val="{00000005-700E-4D85-A943-D910C9496A4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0.75</c:v>
                </c:pt>
                <c:pt idx="2">
                  <c:v>#N/A</c:v>
                </c:pt>
                <c:pt idx="3">
                  <c:v>0.97</c:v>
                </c:pt>
                <c:pt idx="4">
                  <c:v>#N/A</c:v>
                </c:pt>
                <c:pt idx="5">
                  <c:v>1.21</c:v>
                </c:pt>
                <c:pt idx="6">
                  <c:v>#N/A</c:v>
                </c:pt>
                <c:pt idx="7">
                  <c:v>1.18</c:v>
                </c:pt>
                <c:pt idx="8">
                  <c:v>#N/A</c:v>
                </c:pt>
                <c:pt idx="9">
                  <c:v>1.42</c:v>
                </c:pt>
              </c:numCache>
            </c:numRef>
          </c:val>
          <c:extLst>
            <c:ext xmlns:c16="http://schemas.microsoft.com/office/drawing/2014/chart" uri="{C3380CC4-5D6E-409C-BE32-E72D297353CC}">
              <c16:uniqueId val="{00000006-700E-4D85-A943-D910C9496A4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2.17</c:v>
                </c:pt>
                <c:pt idx="2">
                  <c:v>#N/A</c:v>
                </c:pt>
                <c:pt idx="3">
                  <c:v>2.98</c:v>
                </c:pt>
                <c:pt idx="4">
                  <c:v>#N/A</c:v>
                </c:pt>
                <c:pt idx="5">
                  <c:v>3.24</c:v>
                </c:pt>
                <c:pt idx="6">
                  <c:v>#N/A</c:v>
                </c:pt>
                <c:pt idx="7">
                  <c:v>3.19</c:v>
                </c:pt>
                <c:pt idx="8">
                  <c:v>#N/A</c:v>
                </c:pt>
                <c:pt idx="9">
                  <c:v>3</c:v>
                </c:pt>
              </c:numCache>
            </c:numRef>
          </c:val>
          <c:extLst>
            <c:ext xmlns:c16="http://schemas.microsoft.com/office/drawing/2014/chart" uri="{C3380CC4-5D6E-409C-BE32-E72D297353CC}">
              <c16:uniqueId val="{00000007-700E-4D85-A943-D910C9496A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2.81</c:v>
                </c:pt>
                <c:pt idx="2">
                  <c:v>#N/A</c:v>
                </c:pt>
                <c:pt idx="3">
                  <c:v>4.68</c:v>
                </c:pt>
                <c:pt idx="4">
                  <c:v>#N/A</c:v>
                </c:pt>
                <c:pt idx="5">
                  <c:v>6.04</c:v>
                </c:pt>
                <c:pt idx="6">
                  <c:v>#N/A</c:v>
                </c:pt>
                <c:pt idx="7">
                  <c:v>6.49</c:v>
                </c:pt>
                <c:pt idx="8">
                  <c:v>#N/A</c:v>
                </c:pt>
                <c:pt idx="9">
                  <c:v>5.13</c:v>
                </c:pt>
              </c:numCache>
            </c:numRef>
          </c:val>
          <c:extLst>
            <c:ext xmlns:c16="http://schemas.microsoft.com/office/drawing/2014/chart" uri="{C3380CC4-5D6E-409C-BE32-E72D297353CC}">
              <c16:uniqueId val="{00000008-700E-4D85-A943-D910C9496A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8.76</c:v>
                </c:pt>
                <c:pt idx="2">
                  <c:v>#N/A</c:v>
                </c:pt>
                <c:pt idx="3">
                  <c:v>8.43</c:v>
                </c:pt>
                <c:pt idx="4">
                  <c:v>#N/A</c:v>
                </c:pt>
                <c:pt idx="5">
                  <c:v>7.71</c:v>
                </c:pt>
                <c:pt idx="6">
                  <c:v>#N/A</c:v>
                </c:pt>
                <c:pt idx="7">
                  <c:v>7.51</c:v>
                </c:pt>
                <c:pt idx="8">
                  <c:v>#N/A</c:v>
                </c:pt>
                <c:pt idx="9">
                  <c:v>8.02</c:v>
                </c:pt>
              </c:numCache>
            </c:numRef>
          </c:val>
          <c:extLst>
            <c:ext xmlns:c16="http://schemas.microsoft.com/office/drawing/2014/chart" uri="{C3380CC4-5D6E-409C-BE32-E72D297353CC}">
              <c16:uniqueId val="{00000009-700E-4D85-A943-D910C9496A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1072</c:v>
                </c:pt>
                <c:pt idx="5">
                  <c:v>1083</c:v>
                </c:pt>
                <c:pt idx="8">
                  <c:v>1081</c:v>
                </c:pt>
                <c:pt idx="11">
                  <c:v>1084</c:v>
                </c:pt>
                <c:pt idx="14">
                  <c:v>1062</c:v>
                </c:pt>
              </c:numCache>
            </c:numRef>
          </c:val>
          <c:extLst>
            <c:ext xmlns:c16="http://schemas.microsoft.com/office/drawing/2014/chart" uri="{C3380CC4-5D6E-409C-BE32-E72D297353CC}">
              <c16:uniqueId val="{00000000-B5EC-443E-83E7-E66FF28AD5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EC-443E-83E7-E66FF28AD5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46</c:v>
                </c:pt>
                <c:pt idx="3">
                  <c:v>58</c:v>
                </c:pt>
                <c:pt idx="6">
                  <c:v>8</c:v>
                </c:pt>
                <c:pt idx="9">
                  <c:v>7</c:v>
                </c:pt>
                <c:pt idx="12">
                  <c:v>6</c:v>
                </c:pt>
              </c:numCache>
            </c:numRef>
          </c:val>
          <c:extLst>
            <c:ext xmlns:c16="http://schemas.microsoft.com/office/drawing/2014/chart" uri="{C3380CC4-5D6E-409C-BE32-E72D297353CC}">
              <c16:uniqueId val="{00000002-B5EC-443E-83E7-E66FF28AD5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EC-443E-83E7-E66FF28AD5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298</c:v>
                </c:pt>
                <c:pt idx="3">
                  <c:v>265</c:v>
                </c:pt>
                <c:pt idx="6">
                  <c:v>256</c:v>
                </c:pt>
                <c:pt idx="9">
                  <c:v>245</c:v>
                </c:pt>
                <c:pt idx="12">
                  <c:v>192</c:v>
                </c:pt>
              </c:numCache>
            </c:numRef>
          </c:val>
          <c:extLst>
            <c:ext xmlns:c16="http://schemas.microsoft.com/office/drawing/2014/chart" uri="{C3380CC4-5D6E-409C-BE32-E72D297353CC}">
              <c16:uniqueId val="{00000004-B5EC-443E-83E7-E66FF28AD5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EC-443E-83E7-E66FF28AD5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EC-443E-83E7-E66FF28AD5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1223</c:v>
                </c:pt>
                <c:pt idx="3">
                  <c:v>1225</c:v>
                </c:pt>
                <c:pt idx="6">
                  <c:v>1112</c:v>
                </c:pt>
                <c:pt idx="9">
                  <c:v>1109</c:v>
                </c:pt>
                <c:pt idx="12">
                  <c:v>1106</c:v>
                </c:pt>
              </c:numCache>
            </c:numRef>
          </c:val>
          <c:extLst>
            <c:ext xmlns:c16="http://schemas.microsoft.com/office/drawing/2014/chart" uri="{C3380CC4-5D6E-409C-BE32-E72D297353CC}">
              <c16:uniqueId val="{00000007-B5EC-443E-83E7-E66FF28AD5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495</c:v>
                </c:pt>
                <c:pt idx="2">
                  <c:v>#N/A</c:v>
                </c:pt>
                <c:pt idx="3">
                  <c:v>#N/A</c:v>
                </c:pt>
                <c:pt idx="4">
                  <c:v>465</c:v>
                </c:pt>
                <c:pt idx="5">
                  <c:v>#N/A</c:v>
                </c:pt>
                <c:pt idx="6">
                  <c:v>#N/A</c:v>
                </c:pt>
                <c:pt idx="7">
                  <c:v>295</c:v>
                </c:pt>
                <c:pt idx="8">
                  <c:v>#N/A</c:v>
                </c:pt>
                <c:pt idx="9">
                  <c:v>#N/A</c:v>
                </c:pt>
                <c:pt idx="10">
                  <c:v>277</c:v>
                </c:pt>
                <c:pt idx="11">
                  <c:v>#N/A</c:v>
                </c:pt>
                <c:pt idx="12">
                  <c:v>#N/A</c:v>
                </c:pt>
                <c:pt idx="13">
                  <c:v>242</c:v>
                </c:pt>
                <c:pt idx="14">
                  <c:v>#N/A</c:v>
                </c:pt>
              </c:numCache>
            </c:numRef>
          </c:val>
          <c:smooth val="0"/>
          <c:extLst>
            <c:ext xmlns:c16="http://schemas.microsoft.com/office/drawing/2014/chart" uri="{C3380CC4-5D6E-409C-BE32-E72D297353CC}">
              <c16:uniqueId val="{00000008-B5EC-443E-83E7-E66FF28AD5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8259</c:v>
                </c:pt>
                <c:pt idx="5">
                  <c:v>8043</c:v>
                </c:pt>
                <c:pt idx="8">
                  <c:v>8025</c:v>
                </c:pt>
                <c:pt idx="11">
                  <c:v>8187</c:v>
                </c:pt>
                <c:pt idx="14">
                  <c:v>9946</c:v>
                </c:pt>
              </c:numCache>
            </c:numRef>
          </c:val>
          <c:extLst>
            <c:ext xmlns:c16="http://schemas.microsoft.com/office/drawing/2014/chart" uri="{C3380CC4-5D6E-409C-BE32-E72D297353CC}">
              <c16:uniqueId val="{00000000-EE65-46C4-800E-F6732CDABA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1921</c:v>
                </c:pt>
                <c:pt idx="5">
                  <c:v>2045</c:v>
                </c:pt>
                <c:pt idx="8">
                  <c:v>2029</c:v>
                </c:pt>
                <c:pt idx="11">
                  <c:v>1952</c:v>
                </c:pt>
                <c:pt idx="14">
                  <c:v>1991</c:v>
                </c:pt>
              </c:numCache>
            </c:numRef>
          </c:val>
          <c:extLst>
            <c:ext xmlns:c16="http://schemas.microsoft.com/office/drawing/2014/chart" uri="{C3380CC4-5D6E-409C-BE32-E72D297353CC}">
              <c16:uniqueId val="{00000001-EE65-46C4-800E-F6732CDABA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1386</c:v>
                </c:pt>
                <c:pt idx="5">
                  <c:v>1518</c:v>
                </c:pt>
                <c:pt idx="8">
                  <c:v>2083</c:v>
                </c:pt>
                <c:pt idx="11">
                  <c:v>2480</c:v>
                </c:pt>
                <c:pt idx="14">
                  <c:v>2786</c:v>
                </c:pt>
              </c:numCache>
            </c:numRef>
          </c:val>
          <c:extLst>
            <c:ext xmlns:c16="http://schemas.microsoft.com/office/drawing/2014/chart" uri="{C3380CC4-5D6E-409C-BE32-E72D297353CC}">
              <c16:uniqueId val="{00000002-EE65-46C4-800E-F6732CDABA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65-46C4-800E-F6732CDABA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65-46C4-800E-F6732CDABA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65-46C4-800E-F6732CDABA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1231</c:v>
                </c:pt>
                <c:pt idx="3">
                  <c:v>1216</c:v>
                </c:pt>
                <c:pt idx="6">
                  <c:v>1194</c:v>
                </c:pt>
                <c:pt idx="9">
                  <c:v>1182</c:v>
                </c:pt>
                <c:pt idx="12">
                  <c:v>1231</c:v>
                </c:pt>
              </c:numCache>
            </c:numRef>
          </c:val>
          <c:extLst>
            <c:ext xmlns:c16="http://schemas.microsoft.com/office/drawing/2014/chart" uri="{C3380CC4-5D6E-409C-BE32-E72D297353CC}">
              <c16:uniqueId val="{00000006-EE65-46C4-800E-F6732CDABA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E65-46C4-800E-F6732CDABA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2131</c:v>
                </c:pt>
                <c:pt idx="3">
                  <c:v>2020</c:v>
                </c:pt>
                <c:pt idx="6">
                  <c:v>1815</c:v>
                </c:pt>
                <c:pt idx="9">
                  <c:v>1572</c:v>
                </c:pt>
                <c:pt idx="12">
                  <c:v>1536</c:v>
                </c:pt>
              </c:numCache>
            </c:numRef>
          </c:val>
          <c:extLst>
            <c:ext xmlns:c16="http://schemas.microsoft.com/office/drawing/2014/chart" uri="{C3380CC4-5D6E-409C-BE32-E72D297353CC}">
              <c16:uniqueId val="{00000008-EE65-46C4-800E-F6732CDABA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152</c:v>
                </c:pt>
                <c:pt idx="3">
                  <c:v>148</c:v>
                </c:pt>
                <c:pt idx="6">
                  <c:v>0</c:v>
                </c:pt>
                <c:pt idx="9">
                  <c:v>0</c:v>
                </c:pt>
                <c:pt idx="12">
                  <c:v>0</c:v>
                </c:pt>
              </c:numCache>
            </c:numRef>
          </c:val>
          <c:extLst>
            <c:ext xmlns:c16="http://schemas.microsoft.com/office/drawing/2014/chart" uri="{C3380CC4-5D6E-409C-BE32-E72D297353CC}">
              <c16:uniqueId val="{00000009-EE65-46C4-800E-F6732CDABA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10534</c:v>
                </c:pt>
                <c:pt idx="3">
                  <c:v>10385</c:v>
                </c:pt>
                <c:pt idx="6">
                  <c:v>10559</c:v>
                </c:pt>
                <c:pt idx="9">
                  <c:v>10936</c:v>
                </c:pt>
                <c:pt idx="12">
                  <c:v>13332</c:v>
                </c:pt>
              </c:numCache>
            </c:numRef>
          </c:val>
          <c:extLst>
            <c:ext xmlns:c16="http://schemas.microsoft.com/office/drawing/2014/chart" uri="{C3380CC4-5D6E-409C-BE32-E72D297353CC}">
              <c16:uniqueId val="{0000000A-EE65-46C4-800E-F6732CDABA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2480</c:v>
                </c:pt>
                <c:pt idx="2">
                  <c:v>#N/A</c:v>
                </c:pt>
                <c:pt idx="3">
                  <c:v>#N/A</c:v>
                </c:pt>
                <c:pt idx="4">
                  <c:v>2163</c:v>
                </c:pt>
                <c:pt idx="5">
                  <c:v>#N/A</c:v>
                </c:pt>
                <c:pt idx="6">
                  <c:v>#N/A</c:v>
                </c:pt>
                <c:pt idx="7">
                  <c:v>1431</c:v>
                </c:pt>
                <c:pt idx="8">
                  <c:v>#N/A</c:v>
                </c:pt>
                <c:pt idx="9">
                  <c:v>#N/A</c:v>
                </c:pt>
                <c:pt idx="10">
                  <c:v>1071</c:v>
                </c:pt>
                <c:pt idx="11">
                  <c:v>#N/A</c:v>
                </c:pt>
                <c:pt idx="12">
                  <c:v>#N/A</c:v>
                </c:pt>
                <c:pt idx="13">
                  <c:v>1377</c:v>
                </c:pt>
                <c:pt idx="14">
                  <c:v>#N/A</c:v>
                </c:pt>
              </c:numCache>
            </c:numRef>
          </c:val>
          <c:smooth val="0"/>
          <c:extLst>
            <c:ext xmlns:c16="http://schemas.microsoft.com/office/drawing/2014/chart" uri="{C3380CC4-5D6E-409C-BE32-E72D297353CC}">
              <c16:uniqueId val="{0000000B-EE65-46C4-800E-F6732CDABA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948</c:v>
                </c:pt>
                <c:pt idx="1">
                  <c:v>1349</c:v>
                </c:pt>
                <c:pt idx="2">
                  <c:v>1569</c:v>
                </c:pt>
              </c:numCache>
            </c:numRef>
          </c:val>
          <c:extLst>
            <c:ext xmlns:c16="http://schemas.microsoft.com/office/drawing/2014/chart" uri="{C3380CC4-5D6E-409C-BE32-E72D297353CC}">
              <c16:uniqueId val="{00000000-8F7F-41AF-8C43-2CC4C0FA7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c:v>
                </c:pt>
                <c:pt idx="1">
                  <c:v>216</c:v>
                </c:pt>
                <c:pt idx="2">
                  <c:v>310</c:v>
                </c:pt>
              </c:numCache>
            </c:numRef>
          </c:val>
          <c:extLst>
            <c:ext xmlns:c16="http://schemas.microsoft.com/office/drawing/2014/chart" uri="{C3380CC4-5D6E-409C-BE32-E72D297353CC}">
              <c16:uniqueId val="{00000001-8F7F-41AF-8C43-2CC4C0FA7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504</c:v>
                </c:pt>
                <c:pt idx="1">
                  <c:v>428</c:v>
                </c:pt>
                <c:pt idx="2">
                  <c:v>383</c:v>
                </c:pt>
              </c:numCache>
            </c:numRef>
          </c:val>
          <c:extLst>
            <c:ext xmlns:c16="http://schemas.microsoft.com/office/drawing/2014/chart" uri="{C3380CC4-5D6E-409C-BE32-E72D297353CC}">
              <c16:uniqueId val="{00000002-8F7F-41AF-8C43-2CC4C0FA78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
10,832
203.93
12,964,547
12,669,047
260,500
5,068,988
13,332,047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単年では主に、元利償還金の増加により基準財政需要額が増加しておりますが、令和４年度単年と比較すると同数値となっている。類似団体平均を下回っているため、投資的経費抑制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２．６ポイント上回っており、前年度と比較すると１．１ポイント増となっている。主な要因は、社会保障費の増加により扶助費が増加したためである。今後において更なる行財政改革の推進と効率的な予算執行により、経常収支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18838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3305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160655</xdr:rowOff>
    </xdr:from>
    <xdr:to>
      <xdr:col>19</xdr:col>
      <xdr:colOff>133350</xdr:colOff>
      <xdr:row>60</xdr:row>
      <xdr:rowOff>146050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620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160655</xdr:rowOff>
    </xdr:from>
    <xdr:to>
      <xdr:col>15</xdr:col>
      <xdr:colOff>82550</xdr:colOff>
      <xdr:row>62</xdr:row>
      <xdr:rowOff>36406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6205"/>
          <a:ext cx="889000" cy="3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136948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6630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139488</xdr:rowOff>
    </xdr:from>
    <xdr:to>
      <xdr:col>23</xdr:col>
      <xdr:colOff>184150</xdr:colOff>
      <xdr:row>61</xdr:row>
      <xdr:rowOff>69638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111565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9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109855</xdr:rowOff>
    </xdr:from>
    <xdr:to>
      <xdr:col>15</xdr:col>
      <xdr:colOff>133350</xdr:colOff>
      <xdr:row>60</xdr:row>
      <xdr:rowOff>40005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24782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６，２５５円下回り、前年度と比較すると８，２８０円増となっている。主な要因は、公共施設の光熱水費及び燃料費などの物件費が増加したためである。今後、公共施設等総合管理計画を基に公共施設の効率的な運用を行い、老朽化した施設の長寿命化を含め、コスト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75433</xdr:rowOff>
    </xdr:from>
    <xdr:to>
      <xdr:col>23</xdr:col>
      <xdr:colOff>133350</xdr:colOff>
      <xdr:row>81</xdr:row>
      <xdr:rowOff>92083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2883"/>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47557</xdr:rowOff>
    </xdr:from>
    <xdr:to>
      <xdr:col>19</xdr:col>
      <xdr:colOff>133350</xdr:colOff>
      <xdr:row>81</xdr:row>
      <xdr:rowOff>75433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5007"/>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11438</xdr:rowOff>
    </xdr:from>
    <xdr:to>
      <xdr:col>15</xdr:col>
      <xdr:colOff>82550</xdr:colOff>
      <xdr:row>81</xdr:row>
      <xdr:rowOff>47557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888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146496</xdr:rowOff>
    </xdr:from>
    <xdr:to>
      <xdr:col>11</xdr:col>
      <xdr:colOff>31750</xdr:colOff>
      <xdr:row>81</xdr:row>
      <xdr:rowOff>11438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2496"/>
          <a:ext cx="889000" cy="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41283</xdr:rowOff>
    </xdr:from>
    <xdr:to>
      <xdr:col>23</xdr:col>
      <xdr:colOff>184150</xdr:colOff>
      <xdr:row>81</xdr:row>
      <xdr:rowOff>142883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57810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24633</xdr:rowOff>
    </xdr:from>
    <xdr:to>
      <xdr:col>19</xdr:col>
      <xdr:colOff>184150</xdr:colOff>
      <xdr:row>81</xdr:row>
      <xdr:rowOff>126233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111010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8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168207</xdr:rowOff>
    </xdr:from>
    <xdr:to>
      <xdr:col>15</xdr:col>
      <xdr:colOff>133350</xdr:colOff>
      <xdr:row>81</xdr:row>
      <xdr:rowOff>98357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83134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132088</xdr:rowOff>
    </xdr:from>
    <xdr:to>
      <xdr:col>11</xdr:col>
      <xdr:colOff>82550</xdr:colOff>
      <xdr:row>81</xdr:row>
      <xdr:rowOff>62238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47015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3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95696</xdr:rowOff>
    </xdr:from>
    <xdr:to>
      <xdr:col>7</xdr:col>
      <xdr:colOff>31750</xdr:colOff>
      <xdr:row>81</xdr:row>
      <xdr:rowOff>25846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前年同様類似団体平均を上回っているが、今後も、効果的なマネジメントによる業務能率の向上を図り、時間外手当などの抑制に努める。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8489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848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055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勧奨退職制度の導入や、指定管理者制度の導入、アウトソーシングの実施などにより類似団体平均を０．８４人下回っている。今後も継続して職員数の適正化に努める。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88356</xdr:rowOff>
    </xdr:from>
    <xdr:to>
      <xdr:col>81</xdr:col>
      <xdr:colOff>44450</xdr:colOff>
      <xdr:row>62</xdr:row>
      <xdr:rowOff>4233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6806"/>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35499</xdr:rowOff>
    </xdr:from>
    <xdr:to>
      <xdr:col>77</xdr:col>
      <xdr:colOff>44450</xdr:colOff>
      <xdr:row>61</xdr:row>
      <xdr:rowOff>88356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3949"/>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17114</xdr:rowOff>
    </xdr:from>
    <xdr:to>
      <xdr:col>72</xdr:col>
      <xdr:colOff>203200</xdr:colOff>
      <xdr:row>61</xdr:row>
      <xdr:rowOff>35499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556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160988</xdr:rowOff>
    </xdr:from>
    <xdr:to>
      <xdr:col>68</xdr:col>
      <xdr:colOff>152400</xdr:colOff>
      <xdr:row>61</xdr:row>
      <xdr:rowOff>17114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7988"/>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141410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37556</xdr:rowOff>
    </xdr:from>
    <xdr:to>
      <xdr:col>77</xdr:col>
      <xdr:colOff>95250</xdr:colOff>
      <xdr:row>61</xdr:row>
      <xdr:rowOff>139156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149333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156149</xdr:rowOff>
    </xdr:from>
    <xdr:to>
      <xdr:col>73</xdr:col>
      <xdr:colOff>44450</xdr:colOff>
      <xdr:row>61</xdr:row>
      <xdr:rowOff>86299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96476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137764</xdr:rowOff>
    </xdr:from>
    <xdr:to>
      <xdr:col>68</xdr:col>
      <xdr:colOff>203200</xdr:colOff>
      <xdr:row>61</xdr:row>
      <xdr:rowOff>67914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110188</xdr:rowOff>
    </xdr:from>
    <xdr:to>
      <xdr:col>64</xdr:col>
      <xdr:colOff>152400</xdr:colOff>
      <xdr:row>61</xdr:row>
      <xdr:rowOff>40338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50515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類似団体平均より２．９ポイント下回り、前年度と比較すると１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減となっている。主な要因は、今年度算定対象外となった令和２年度分の比率（１１．７％）に対し、新たに算定対象となった令和５年度分の比率（５．７％）が減少したためである。引き続き後世への負担を少しでも軽減するよう、特定財源の安定的な確保や新規事業の実施等について総点検を行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121355</xdr:rowOff>
    </xdr:from>
    <xdr:to>
      <xdr:col>81</xdr:col>
      <xdr:colOff>44450</xdr:colOff>
      <xdr:row>40</xdr:row>
      <xdr:rowOff>33161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36455"/>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33161</xdr:rowOff>
    </xdr:from>
    <xdr:to>
      <xdr:col>77</xdr:col>
      <xdr:colOff>44450</xdr:colOff>
      <xdr:row>41</xdr:row>
      <xdr:rowOff>129822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9116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42</xdr:row>
      <xdr:rowOff>146050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5927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146050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70555</xdr:rowOff>
    </xdr:from>
    <xdr:to>
      <xdr:col>81</xdr:col>
      <xdr:colOff>95250</xdr:colOff>
      <xdr:row>39</xdr:row>
      <xdr:rowOff>705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87082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153811</xdr:rowOff>
    </xdr:from>
    <xdr:to>
      <xdr:col>77</xdr:col>
      <xdr:colOff>95250</xdr:colOff>
      <xdr:row>40</xdr:row>
      <xdr:rowOff>83961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94138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類似団体平均を３２．５ポイント上回り、前年度と比較すると６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９ポイント増加となっている。 主な要因は、分子となる将来負担額のうち「地方債現在高」が増加したためである。引き続き後世への負担を少しでも軽減するよう、特定財源の安定的な確保や新規事業の実施等について総点検を行い、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142099</xdr:rowOff>
    </xdr:from>
    <xdr:to>
      <xdr:col>81</xdr:col>
      <xdr:colOff>44450</xdr:colOff>
      <xdr:row>16</xdr:row>
      <xdr:rowOff>63147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13849"/>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142099</xdr:rowOff>
    </xdr:from>
    <xdr:to>
      <xdr:col>77</xdr:col>
      <xdr:colOff>44450</xdr:colOff>
      <xdr:row>16</xdr:row>
      <xdr:rowOff>72531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13849"/>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72531</xdr:rowOff>
    </xdr:from>
    <xdr:to>
      <xdr:col>72</xdr:col>
      <xdr:colOff>203200</xdr:colOff>
      <xdr:row>18</xdr:row>
      <xdr:rowOff>9807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15731"/>
          <a:ext cx="8890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9807</xdr:rowOff>
    </xdr:from>
    <xdr:to>
      <xdr:col>68</xdr:col>
      <xdr:colOff>152400</xdr:colOff>
      <xdr:row>18</xdr:row>
      <xdr:rowOff>127776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95907"/>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155874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91299</xdr:rowOff>
    </xdr:from>
    <xdr:to>
      <xdr:col>77</xdr:col>
      <xdr:colOff>95250</xdr:colOff>
      <xdr:row>16</xdr:row>
      <xdr:rowOff>21449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6226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4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21731</xdr:rowOff>
    </xdr:from>
    <xdr:to>
      <xdr:col>73</xdr:col>
      <xdr:colOff>44450</xdr:colOff>
      <xdr:row>16</xdr:row>
      <xdr:rowOff>123331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108108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5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130457</xdr:rowOff>
    </xdr:from>
    <xdr:to>
      <xdr:col>68</xdr:col>
      <xdr:colOff>203200</xdr:colOff>
      <xdr:row>18</xdr:row>
      <xdr:rowOff>60607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45384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76976</xdr:rowOff>
    </xdr:from>
    <xdr:to>
      <xdr:col>64</xdr:col>
      <xdr:colOff>152400</xdr:colOff>
      <xdr:row>19</xdr:row>
      <xdr:rowOff>7126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163353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4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
10,832
203.93
12,964,547
12,669,047
260,500
5,068,988
13,332,047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３ポイント下回り、前年度と比較すると０．２ポイントの減となっている。主な要因は、退職手当組合負担金の減少により人件費が減少したためである。引き続き、職員数及び組織機構の見直し、アウトソーシング等を着実に遂行し、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2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258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８ポイント上回り、前年度と比較すると１．２ポイントの増となっている。主な要因は、公共施設の光熱水費及び燃料費などの物件費が増加したためである。今後、公共施設等総合管理計画を基に公共施設の効率的な運用を行い、老朽化した施設の長寿命化を含め、コスト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11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19</xdr:row>
      <xdr:rowOff>53522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53522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695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86178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1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４ポイント上回り、前年度と比較すると０．３ポイントの増となっている。今後、少子高齢化の進展により社会保障費の増加が見込まれるため公的扶助のあり方を見直し、引き続き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3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59</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0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8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３ポイント上回り、前年度と比較すると０．３ポイントの減となっている。主な要因は、庁舎等の維持補修費が減少したためである。全体的に施設の老朽化が進んでいるため、引き続き施設の長寿命化、更新、除却等の更なる検討が必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711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4535</xdr:rowOff>
    </xdr:from>
    <xdr:to>
      <xdr:col>78</xdr:col>
      <xdr:colOff>69850</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60</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1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60</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01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125185</xdr:rowOff>
    </xdr:from>
    <xdr:to>
      <xdr:col>78</xdr:col>
      <xdr:colOff>120650</xdr:colOff>
      <xdr:row>59</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40112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類似団体平均を１．８ポイント下回っているが、前年度と比較すると同数値となっている。今後も公平でかつ適正な補助金等の整理や見直しを進め、適正な交付に努める。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6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155575</xdr:rowOff>
    </xdr:from>
    <xdr:to>
      <xdr:col>78</xdr:col>
      <xdr:colOff>69850</xdr:colOff>
      <xdr:row>35</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56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155575</xdr:rowOff>
    </xdr:from>
    <xdr:to>
      <xdr:col>73</xdr:col>
      <xdr:colOff>180975</xdr:colOff>
      <xdr:row>36</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563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92710</xdr:rowOff>
    </xdr:from>
    <xdr:to>
      <xdr:col>69</xdr:col>
      <xdr:colOff>92075</xdr:colOff>
      <xdr:row>36</xdr:row>
      <xdr:rowOff>144145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64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104775</xdr:rowOff>
    </xdr:from>
    <xdr:to>
      <xdr:col>74</xdr:col>
      <xdr:colOff>31750</xdr:colOff>
      <xdr:row>36</xdr:row>
      <xdr:rowOff>34925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45102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41910</xdr:rowOff>
    </xdr:from>
    <xdr:to>
      <xdr:col>69</xdr:col>
      <xdr:colOff>142875</xdr:colOff>
      <xdr:row>36</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93345</xdr:rowOff>
    </xdr:from>
    <xdr:to>
      <xdr:col>65</xdr:col>
      <xdr:colOff>53975</xdr:colOff>
      <xdr:row>37</xdr:row>
      <xdr:rowOff>23495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8272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２ポイント上回り、前年度と比較すると０．１ポイントの増となっている。主な要因は、地方債を財源とした公共事業を実施したためであり、町財政の圧迫と財政構造の硬直化の一因となっている。引き続き地方債の新規発行を抑制し、計画的な財政運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98425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229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64136</xdr:rowOff>
    </xdr:from>
    <xdr:to>
      <xdr:col>19</xdr:col>
      <xdr:colOff>187325</xdr:colOff>
      <xdr:row>76</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94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64136</xdr:rowOff>
    </xdr:from>
    <xdr:to>
      <xdr:col>15</xdr:col>
      <xdr:colOff>98425</xdr:colOff>
      <xdr:row>77</xdr:row>
      <xdr:rowOff>109855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94336"/>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109855</xdr:rowOff>
    </xdr:from>
    <xdr:to>
      <xdr:col>11</xdr:col>
      <xdr:colOff>9525</xdr:colOff>
      <xdr:row>77</xdr:row>
      <xdr:rowOff>109855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11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47625</xdr:rowOff>
    </xdr:from>
    <xdr:to>
      <xdr:col>24</xdr:col>
      <xdr:colOff>76200</xdr:colOff>
      <xdr:row>76</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19702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13336</xdr:rowOff>
    </xdr:from>
    <xdr:to>
      <xdr:col>15</xdr:col>
      <xdr:colOff>149225</xdr:colOff>
      <xdr:row>76</xdr:row>
      <xdr:rowOff>114936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99713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59055</xdr:rowOff>
    </xdr:from>
    <xdr:to>
      <xdr:col>11</xdr:col>
      <xdr:colOff>60325</xdr:colOff>
      <xdr:row>77</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145432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59055</xdr:rowOff>
    </xdr:from>
    <xdr:to>
      <xdr:col>6</xdr:col>
      <xdr:colOff>171450</xdr:colOff>
      <xdr:row>77</xdr:row>
      <xdr:rowOff>160655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145432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４ポイント上回っており、前年度と比較すると１．０ポイントの増となっている。主な要因は、社会保障費の増加に伴い扶助費が増加したためである。全ての事務事業を総点検し、前例にとらわれず徹底した見直しを行うとともに、職員の意識改革を促進しつつ簡素・効率化を進め、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51563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07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77</xdr:row>
      <xdr:rowOff>5842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520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77</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5204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62992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217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22410</xdr:rowOff>
    </xdr:from>
    <xdr:to>
      <xdr:col>29</xdr:col>
      <xdr:colOff>127000</xdr:colOff>
      <xdr:row>17</xdr:row>
      <xdr:rowOff>112740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4685"/>
          <a:ext cx="647700" cy="9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112740</xdr:rowOff>
    </xdr:from>
    <xdr:to>
      <xdr:col>26</xdr:col>
      <xdr:colOff>50800</xdr:colOff>
      <xdr:row>17</xdr:row>
      <xdr:rowOff>171153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5015"/>
          <a:ext cx="698500" cy="5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171153</xdr:rowOff>
    </xdr:from>
    <xdr:to>
      <xdr:col>22</xdr:col>
      <xdr:colOff>114300</xdr:colOff>
      <xdr:row>18</xdr:row>
      <xdr:rowOff>21822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3428"/>
          <a:ext cx="698500" cy="2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19536</xdr:rowOff>
    </xdr:from>
    <xdr:to>
      <xdr:col>18</xdr:col>
      <xdr:colOff>177800</xdr:colOff>
      <xdr:row>18</xdr:row>
      <xdr:rowOff>21822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5326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143060</xdr:rowOff>
    </xdr:from>
    <xdr:to>
      <xdr:col>29</xdr:col>
      <xdr:colOff>177800</xdr:colOff>
      <xdr:row>17</xdr:row>
      <xdr:rowOff>73210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115137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61940</xdr:rowOff>
    </xdr:from>
    <xdr:to>
      <xdr:col>26</xdr:col>
      <xdr:colOff>101600</xdr:colOff>
      <xdr:row>17</xdr:row>
      <xdr:rowOff>163540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148317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120353</xdr:rowOff>
    </xdr:from>
    <xdr:to>
      <xdr:col>22</xdr:col>
      <xdr:colOff>165100</xdr:colOff>
      <xdr:row>18</xdr:row>
      <xdr:rowOff>50503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35280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142472</xdr:rowOff>
    </xdr:from>
    <xdr:to>
      <xdr:col>19</xdr:col>
      <xdr:colOff>38100</xdr:colOff>
      <xdr:row>18</xdr:row>
      <xdr:rowOff>72622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9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140186</xdr:rowOff>
    </xdr:from>
    <xdr:to>
      <xdr:col>15</xdr:col>
      <xdr:colOff>101600</xdr:colOff>
      <xdr:row>18</xdr:row>
      <xdr:rowOff>70336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80513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127762</xdr:rowOff>
    </xdr:from>
    <xdr:to>
      <xdr:col>29</xdr:col>
      <xdr:colOff>127000</xdr:colOff>
      <xdr:row>37</xdr:row>
      <xdr:rowOff>8051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81012"/>
          <a:ext cx="647700" cy="51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106559</xdr:rowOff>
    </xdr:from>
    <xdr:to>
      <xdr:col>26</xdr:col>
      <xdr:colOff>50800</xdr:colOff>
      <xdr:row>36</xdr:row>
      <xdr:rowOff>127762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59809"/>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172415</xdr:rowOff>
    </xdr:from>
    <xdr:to>
      <xdr:col>22</xdr:col>
      <xdr:colOff>114300</xdr:colOff>
      <xdr:row>36</xdr:row>
      <xdr:rowOff>106559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82765"/>
          <a:ext cx="698500" cy="27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137116</xdr:rowOff>
    </xdr:from>
    <xdr:to>
      <xdr:col>18</xdr:col>
      <xdr:colOff>177800</xdr:colOff>
      <xdr:row>35</xdr:row>
      <xdr:rowOff>172415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47466"/>
          <a:ext cx="698500" cy="35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128701</xdr:rowOff>
    </xdr:from>
    <xdr:to>
      <xdr:col>29</xdr:col>
      <xdr:colOff>177800</xdr:colOff>
      <xdr:row>37</xdr:row>
      <xdr:rowOff>58851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8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100778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5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76962</xdr:rowOff>
    </xdr:from>
    <xdr:to>
      <xdr:col>26</xdr:col>
      <xdr:colOff>101600</xdr:colOff>
      <xdr:row>37</xdr:row>
      <xdr:rowOff>7112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163339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55759</xdr:rowOff>
    </xdr:from>
    <xdr:to>
      <xdr:col>22</xdr:col>
      <xdr:colOff>165100</xdr:colOff>
      <xdr:row>36</xdr:row>
      <xdr:rowOff>157359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0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142136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9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121615</xdr:rowOff>
    </xdr:from>
    <xdr:to>
      <xdr:col>19</xdr:col>
      <xdr:colOff>38100</xdr:colOff>
      <xdr:row>35</xdr:row>
      <xdr:rowOff>223215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233392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0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86316</xdr:rowOff>
    </xdr:from>
    <xdr:to>
      <xdr:col>15</xdr:col>
      <xdr:colOff>101600</xdr:colOff>
      <xdr:row>35</xdr:row>
      <xdr:rowOff>187916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9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198093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
10,832
203.93
12,964,547
12,669,047
260,500
5,068,988
13,332,047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137058</xdr:rowOff>
    </xdr:from>
    <xdr:to>
      <xdr:col>24</xdr:col>
      <xdr:colOff>63500</xdr:colOff>
      <xdr:row>35</xdr:row>
      <xdr:rowOff>7938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6358"/>
          <a:ext cx="838200" cy="4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7938</xdr:rowOff>
    </xdr:from>
    <xdr:to>
      <xdr:col>19</xdr:col>
      <xdr:colOff>177800</xdr:colOff>
      <xdr:row>35</xdr:row>
      <xdr:rowOff>115697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8688"/>
          <a:ext cx="889000" cy="1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115697</xdr:rowOff>
    </xdr:from>
    <xdr:to>
      <xdr:col>15</xdr:col>
      <xdr:colOff>50800</xdr:colOff>
      <xdr:row>35</xdr:row>
      <xdr:rowOff>138011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6447"/>
          <a:ext cx="889000" cy="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138011</xdr:rowOff>
    </xdr:from>
    <xdr:to>
      <xdr:col>10</xdr:col>
      <xdr:colOff>114300</xdr:colOff>
      <xdr:row>36</xdr:row>
      <xdr:rowOff>26441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8761"/>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86258</xdr:rowOff>
    </xdr:from>
    <xdr:to>
      <xdr:col>24</xdr:col>
      <xdr:colOff>114300</xdr:colOff>
      <xdr:row>35</xdr:row>
      <xdr:rowOff>16408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64685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128588</xdr:rowOff>
    </xdr:from>
    <xdr:to>
      <xdr:col>20</xdr:col>
      <xdr:colOff>38100</xdr:colOff>
      <xdr:row>35</xdr:row>
      <xdr:rowOff>58738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49865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5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64897</xdr:rowOff>
    </xdr:from>
    <xdr:to>
      <xdr:col>15</xdr:col>
      <xdr:colOff>101600</xdr:colOff>
      <xdr:row>35</xdr:row>
      <xdr:rowOff>166497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157624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87211</xdr:rowOff>
    </xdr:from>
    <xdr:to>
      <xdr:col>10</xdr:col>
      <xdr:colOff>165100</xdr:colOff>
      <xdr:row>36</xdr:row>
      <xdr:rowOff>17361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8488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147091</xdr:rowOff>
    </xdr:from>
    <xdr:to>
      <xdr:col>6</xdr:col>
      <xdr:colOff>38100</xdr:colOff>
      <xdr:row>36</xdr:row>
      <xdr:rowOff>77241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93768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112897</xdr:rowOff>
    </xdr:from>
    <xdr:to>
      <xdr:col>24</xdr:col>
      <xdr:colOff>63500</xdr:colOff>
      <xdr:row>57</xdr:row>
      <xdr:rowOff>120417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5547"/>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120417</xdr:rowOff>
    </xdr:from>
    <xdr:to>
      <xdr:col>19</xdr:col>
      <xdr:colOff>177800</xdr:colOff>
      <xdr:row>57</xdr:row>
      <xdr:rowOff>134987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93067"/>
          <a:ext cx="889000" cy="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134987</xdr:rowOff>
    </xdr:from>
    <xdr:to>
      <xdr:col>15</xdr:col>
      <xdr:colOff>50800</xdr:colOff>
      <xdr:row>57</xdr:row>
      <xdr:rowOff>153742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7637"/>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153742</xdr:rowOff>
    </xdr:from>
    <xdr:to>
      <xdr:col>10</xdr:col>
      <xdr:colOff>114300</xdr:colOff>
      <xdr:row>57</xdr:row>
      <xdr:rowOff>170894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6392"/>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62097</xdr:rowOff>
    </xdr:from>
    <xdr:to>
      <xdr:col>24</xdr:col>
      <xdr:colOff>114300</xdr:colOff>
      <xdr:row>57</xdr:row>
      <xdr:rowOff>163697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40524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69617</xdr:rowOff>
    </xdr:from>
    <xdr:to>
      <xdr:col>20</xdr:col>
      <xdr:colOff>38100</xdr:colOff>
      <xdr:row>57</xdr:row>
      <xdr:rowOff>171217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162344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3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84187</xdr:rowOff>
    </xdr:from>
    <xdr:to>
      <xdr:col>15</xdr:col>
      <xdr:colOff>101600</xdr:colOff>
      <xdr:row>58</xdr:row>
      <xdr:rowOff>14337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30864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3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102942</xdr:rowOff>
    </xdr:from>
    <xdr:to>
      <xdr:col>10</xdr:col>
      <xdr:colOff>165100</xdr:colOff>
      <xdr:row>58</xdr:row>
      <xdr:rowOff>33092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49619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120094</xdr:rowOff>
    </xdr:from>
    <xdr:to>
      <xdr:col>6</xdr:col>
      <xdr:colOff>38100</xdr:colOff>
      <xdr:row>58</xdr:row>
      <xdr:rowOff>50244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66771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6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57290</xdr:rowOff>
    </xdr:from>
    <xdr:to>
      <xdr:col>24</xdr:col>
      <xdr:colOff>63500</xdr:colOff>
      <xdr:row>73</xdr:row>
      <xdr:rowOff>40907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401690"/>
          <a:ext cx="8382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57290</xdr:rowOff>
    </xdr:from>
    <xdr:to>
      <xdr:col>19</xdr:col>
      <xdr:colOff>177800</xdr:colOff>
      <xdr:row>72</xdr:row>
      <xdr:rowOff>137414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401690"/>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137414</xdr:rowOff>
    </xdr:from>
    <xdr:to>
      <xdr:col>15</xdr:col>
      <xdr:colOff>50800</xdr:colOff>
      <xdr:row>73</xdr:row>
      <xdr:rowOff>135166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481814"/>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66679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135166</xdr:rowOff>
    </xdr:from>
    <xdr:to>
      <xdr:col>10</xdr:col>
      <xdr:colOff>114300</xdr:colOff>
      <xdr:row>74</xdr:row>
      <xdr:rowOff>40145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651016"/>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165053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54639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161557</xdr:rowOff>
    </xdr:from>
    <xdr:to>
      <xdr:col>24</xdr:col>
      <xdr:colOff>114300</xdr:colOff>
      <xdr:row>73</xdr:row>
      <xdr:rowOff>91707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5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12984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3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6490</xdr:rowOff>
    </xdr:from>
    <xdr:to>
      <xdr:col>20</xdr:col>
      <xdr:colOff>38100</xdr:colOff>
      <xdr:row>72</xdr:row>
      <xdr:rowOff>108090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3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124617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1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86614</xdr:rowOff>
    </xdr:from>
    <xdr:to>
      <xdr:col>15</xdr:col>
      <xdr:colOff>101600</xdr:colOff>
      <xdr:row>73</xdr:row>
      <xdr:rowOff>16764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4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33291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2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84366</xdr:rowOff>
    </xdr:from>
    <xdr:to>
      <xdr:col>10</xdr:col>
      <xdr:colOff>165100</xdr:colOff>
      <xdr:row>74</xdr:row>
      <xdr:rowOff>14516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31043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3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160795</xdr:rowOff>
    </xdr:from>
    <xdr:to>
      <xdr:col>6</xdr:col>
      <xdr:colOff>38100</xdr:colOff>
      <xdr:row>74</xdr:row>
      <xdr:rowOff>90945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107472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48315</xdr:rowOff>
    </xdr:from>
    <xdr:to>
      <xdr:col>24</xdr:col>
      <xdr:colOff>63500</xdr:colOff>
      <xdr:row>95</xdr:row>
      <xdr:rowOff>27032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64615"/>
          <a:ext cx="838200" cy="1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59375</xdr:rowOff>
    </xdr:from>
    <xdr:to>
      <xdr:col>19</xdr:col>
      <xdr:colOff>177800</xdr:colOff>
      <xdr:row>95</xdr:row>
      <xdr:rowOff>27032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75675"/>
          <a:ext cx="889000" cy="1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59375</xdr:rowOff>
    </xdr:from>
    <xdr:to>
      <xdr:col>15</xdr:col>
      <xdr:colOff>50800</xdr:colOff>
      <xdr:row>96</xdr:row>
      <xdr:rowOff>100054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75675"/>
          <a:ext cx="889000" cy="3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100054</xdr:rowOff>
    </xdr:from>
    <xdr:to>
      <xdr:col>10</xdr:col>
      <xdr:colOff>114300</xdr:colOff>
      <xdr:row>96</xdr:row>
      <xdr:rowOff>137838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59254"/>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168965</xdr:rowOff>
    </xdr:from>
    <xdr:to>
      <xdr:col>24</xdr:col>
      <xdr:colOff>114300</xdr:colOff>
      <xdr:row>94</xdr:row>
      <xdr:rowOff>99115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20392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6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147682</xdr:rowOff>
    </xdr:from>
    <xdr:to>
      <xdr:col>20</xdr:col>
      <xdr:colOff>38100</xdr:colOff>
      <xdr:row>95</xdr:row>
      <xdr:rowOff>77832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94359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8575</xdr:rowOff>
    </xdr:from>
    <xdr:to>
      <xdr:col>15</xdr:col>
      <xdr:colOff>101600</xdr:colOff>
      <xdr:row>94</xdr:row>
      <xdr:rowOff>110175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126702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0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49254</xdr:rowOff>
    </xdr:from>
    <xdr:to>
      <xdr:col>10</xdr:col>
      <xdr:colOff>165100</xdr:colOff>
      <xdr:row>96</xdr:row>
      <xdr:rowOff>150854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141981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87038</xdr:rowOff>
    </xdr:from>
    <xdr:to>
      <xdr:col>6</xdr:col>
      <xdr:colOff>38100</xdr:colOff>
      <xdr:row>97</xdr:row>
      <xdr:rowOff>17188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8315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3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12313</xdr:rowOff>
    </xdr:from>
    <xdr:to>
      <xdr:col>55</xdr:col>
      <xdr:colOff>0</xdr:colOff>
      <xdr:row>34</xdr:row>
      <xdr:rowOff>96830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41613"/>
          <a:ext cx="8382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18726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9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96830</xdr:rowOff>
    </xdr:from>
    <xdr:to>
      <xdr:col>50</xdr:col>
      <xdr:colOff>114300</xdr:colOff>
      <xdr:row>35</xdr:row>
      <xdr:rowOff>40911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26130"/>
          <a:ext cx="889000" cy="1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76248</xdr:rowOff>
    </xdr:from>
    <xdr:to>
      <xdr:col>45</xdr:col>
      <xdr:colOff>177800</xdr:colOff>
      <xdr:row>35</xdr:row>
      <xdr:rowOff>40911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34098"/>
          <a:ext cx="889000" cy="30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76248</xdr:rowOff>
    </xdr:from>
    <xdr:to>
      <xdr:col>41</xdr:col>
      <xdr:colOff>50800</xdr:colOff>
      <xdr:row>35</xdr:row>
      <xdr:rowOff>154982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34098"/>
          <a:ext cx="889000" cy="4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132963</xdr:rowOff>
    </xdr:from>
    <xdr:to>
      <xdr:col>55</xdr:col>
      <xdr:colOff>50800</xdr:colOff>
      <xdr:row>34</xdr:row>
      <xdr:rowOff>63113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9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155840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4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46030</xdr:rowOff>
    </xdr:from>
    <xdr:to>
      <xdr:col>50</xdr:col>
      <xdr:colOff>165100</xdr:colOff>
      <xdr:row>34</xdr:row>
      <xdr:rowOff>147630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164157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161561</xdr:rowOff>
    </xdr:from>
    <xdr:to>
      <xdr:col>46</xdr:col>
      <xdr:colOff>38100</xdr:colOff>
      <xdr:row>35</xdr:row>
      <xdr:rowOff>91711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108238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6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25448</xdr:rowOff>
    </xdr:from>
    <xdr:to>
      <xdr:col>41</xdr:col>
      <xdr:colOff>101600</xdr:colOff>
      <xdr:row>33</xdr:row>
      <xdr:rowOff>127048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143575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5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104182</xdr:rowOff>
    </xdr:from>
    <xdr:to>
      <xdr:col>36</xdr:col>
      <xdr:colOff>165100</xdr:colOff>
      <xdr:row>36</xdr:row>
      <xdr:rowOff>34332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50859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8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92940</xdr:rowOff>
    </xdr:from>
    <xdr:to>
      <xdr:col>55</xdr:col>
      <xdr:colOff>0</xdr:colOff>
      <xdr:row>56</xdr:row>
      <xdr:rowOff>100964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008340"/>
          <a:ext cx="838200" cy="69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44328</xdr:rowOff>
    </xdr:from>
    <xdr:to>
      <xdr:col>50</xdr:col>
      <xdr:colOff>114300</xdr:colOff>
      <xdr:row>56</xdr:row>
      <xdr:rowOff>100964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45528"/>
          <a:ext cx="8890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44328</xdr:rowOff>
    </xdr:from>
    <xdr:to>
      <xdr:col>45</xdr:col>
      <xdr:colOff>177800</xdr:colOff>
      <xdr:row>56</xdr:row>
      <xdr:rowOff>76580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45528"/>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76580</xdr:rowOff>
    </xdr:from>
    <xdr:to>
      <xdr:col>41</xdr:col>
      <xdr:colOff>50800</xdr:colOff>
      <xdr:row>56</xdr:row>
      <xdr:rowOff>92684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7778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150187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42140</xdr:rowOff>
    </xdr:from>
    <xdr:to>
      <xdr:col>55</xdr:col>
      <xdr:colOff>50800</xdr:colOff>
      <xdr:row>52</xdr:row>
      <xdr:rowOff>143740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9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65017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8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50164</xdr:rowOff>
    </xdr:from>
    <xdr:to>
      <xdr:col>50</xdr:col>
      <xdr:colOff>165100</xdr:colOff>
      <xdr:row>56</xdr:row>
      <xdr:rowOff>151764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142891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4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164978</xdr:rowOff>
    </xdr:from>
    <xdr:to>
      <xdr:col>46</xdr:col>
      <xdr:colOff>38100</xdr:colOff>
      <xdr:row>56</xdr:row>
      <xdr:rowOff>95128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111655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6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25780</xdr:rowOff>
    </xdr:from>
    <xdr:to>
      <xdr:col>41</xdr:col>
      <xdr:colOff>101600</xdr:colOff>
      <xdr:row>56</xdr:row>
      <xdr:rowOff>127380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143907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41884</xdr:rowOff>
    </xdr:from>
    <xdr:to>
      <xdr:col>36</xdr:col>
      <xdr:colOff>165100</xdr:colOff>
      <xdr:row>56</xdr:row>
      <xdr:rowOff>143484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160011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53952</xdr:rowOff>
    </xdr:from>
    <xdr:to>
      <xdr:col>55</xdr:col>
      <xdr:colOff>0</xdr:colOff>
      <xdr:row>77</xdr:row>
      <xdr:rowOff>92780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55602"/>
          <a:ext cx="8382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53952</xdr:rowOff>
    </xdr:from>
    <xdr:to>
      <xdr:col>50</xdr:col>
      <xdr:colOff>114300</xdr:colOff>
      <xdr:row>77</xdr:row>
      <xdr:rowOff>64319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55602"/>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59427</xdr:rowOff>
    </xdr:from>
    <xdr:to>
      <xdr:col>45</xdr:col>
      <xdr:colOff>177800</xdr:colOff>
      <xdr:row>77</xdr:row>
      <xdr:rowOff>64319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61077"/>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59427</xdr:rowOff>
    </xdr:from>
    <xdr:to>
      <xdr:col>41</xdr:col>
      <xdr:colOff>50800</xdr:colOff>
      <xdr:row>77</xdr:row>
      <xdr:rowOff>140689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61077"/>
          <a:ext cx="889000" cy="8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41980</xdr:rowOff>
    </xdr:from>
    <xdr:to>
      <xdr:col>55</xdr:col>
      <xdr:colOff>50800</xdr:colOff>
      <xdr:row>77</xdr:row>
      <xdr:rowOff>143580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128357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3152</xdr:rowOff>
    </xdr:from>
    <xdr:to>
      <xdr:col>50</xdr:col>
      <xdr:colOff>165100</xdr:colOff>
      <xdr:row>77</xdr:row>
      <xdr:rowOff>104752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95879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13519</xdr:rowOff>
    </xdr:from>
    <xdr:to>
      <xdr:col>46</xdr:col>
      <xdr:colOff>38100</xdr:colOff>
      <xdr:row>77</xdr:row>
      <xdr:rowOff>115119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106246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8627</xdr:rowOff>
    </xdr:from>
    <xdr:to>
      <xdr:col>41</xdr:col>
      <xdr:colOff>101600</xdr:colOff>
      <xdr:row>77</xdr:row>
      <xdr:rowOff>110227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101354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89889</xdr:rowOff>
    </xdr:from>
    <xdr:to>
      <xdr:col>36</xdr:col>
      <xdr:colOff>165100</xdr:colOff>
      <xdr:row>78</xdr:row>
      <xdr:rowOff>20039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11166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3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85998</xdr:rowOff>
    </xdr:from>
    <xdr:to>
      <xdr:col>55</xdr:col>
      <xdr:colOff>0</xdr:colOff>
      <xdr:row>96</xdr:row>
      <xdr:rowOff>169204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45198"/>
          <a:ext cx="838200" cy="8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112185</xdr:rowOff>
    </xdr:from>
    <xdr:to>
      <xdr:col>50</xdr:col>
      <xdr:colOff>114300</xdr:colOff>
      <xdr:row>96</xdr:row>
      <xdr:rowOff>169204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71385"/>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102713</xdr:rowOff>
    </xdr:from>
    <xdr:to>
      <xdr:col>45</xdr:col>
      <xdr:colOff>177800</xdr:colOff>
      <xdr:row>96</xdr:row>
      <xdr:rowOff>112185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61913"/>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102713</xdr:rowOff>
    </xdr:from>
    <xdr:to>
      <xdr:col>41</xdr:col>
      <xdr:colOff>50800</xdr:colOff>
      <xdr:row>97</xdr:row>
      <xdr:rowOff>9869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61913"/>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35198</xdr:rowOff>
    </xdr:from>
    <xdr:to>
      <xdr:col>55</xdr:col>
      <xdr:colOff>50800</xdr:colOff>
      <xdr:row>96</xdr:row>
      <xdr:rowOff>136798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58075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118404</xdr:rowOff>
    </xdr:from>
    <xdr:to>
      <xdr:col>50</xdr:col>
      <xdr:colOff>165100</xdr:colOff>
      <xdr:row>97</xdr:row>
      <xdr:rowOff>48554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65081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5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61385</xdr:rowOff>
    </xdr:from>
    <xdr:to>
      <xdr:col>46</xdr:col>
      <xdr:colOff>38100</xdr:colOff>
      <xdr:row>96</xdr:row>
      <xdr:rowOff>162985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51913</xdr:rowOff>
    </xdr:from>
    <xdr:to>
      <xdr:col>41</xdr:col>
      <xdr:colOff>101600</xdr:colOff>
      <xdr:row>96</xdr:row>
      <xdr:rowOff>153513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170040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130519</xdr:rowOff>
    </xdr:from>
    <xdr:to>
      <xdr:col>36</xdr:col>
      <xdr:colOff>165100</xdr:colOff>
      <xdr:row>97</xdr:row>
      <xdr:rowOff>60669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51046</xdr:rowOff>
    </xdr:from>
    <xdr:to>
      <xdr:col>85</xdr:col>
      <xdr:colOff>127000</xdr:colOff>
      <xdr:row>39</xdr:row>
      <xdr:rowOff>75747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7596"/>
          <a:ext cx="8382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51046</xdr:rowOff>
    </xdr:from>
    <xdr:to>
      <xdr:col>81</xdr:col>
      <xdr:colOff>50800</xdr:colOff>
      <xdr:row>39</xdr:row>
      <xdr:rowOff>78729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37596"/>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78729</xdr:rowOff>
    </xdr:from>
    <xdr:to>
      <xdr:col>76</xdr:col>
      <xdr:colOff>114300</xdr:colOff>
      <xdr:row>39</xdr:row>
      <xdr:rowOff>97659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65279"/>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49599</xdr:rowOff>
    </xdr:from>
    <xdr:to>
      <xdr:col>71</xdr:col>
      <xdr:colOff>177800</xdr:colOff>
      <xdr:row>39</xdr:row>
      <xdr:rowOff>97659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6149"/>
          <a:ext cx="889000" cy="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24947</xdr:rowOff>
    </xdr:from>
    <xdr:to>
      <xdr:col>85</xdr:col>
      <xdr:colOff>177800</xdr:colOff>
      <xdr:row>39</xdr:row>
      <xdr:rowOff>126547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111324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2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246</xdr:rowOff>
    </xdr:from>
    <xdr:to>
      <xdr:col>81</xdr:col>
      <xdr:colOff>101600</xdr:colOff>
      <xdr:row>39</xdr:row>
      <xdr:rowOff>101846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92973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27929</xdr:rowOff>
    </xdr:from>
    <xdr:to>
      <xdr:col>76</xdr:col>
      <xdr:colOff>165100</xdr:colOff>
      <xdr:row>39</xdr:row>
      <xdr:rowOff>129529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120656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46859</xdr:rowOff>
    </xdr:from>
    <xdr:to>
      <xdr:col>72</xdr:col>
      <xdr:colOff>38100</xdr:colOff>
      <xdr:row>39</xdr:row>
      <xdr:rowOff>148459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139586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170249</xdr:rowOff>
    </xdr:from>
    <xdr:to>
      <xdr:col>67</xdr:col>
      <xdr:colOff>101600</xdr:colOff>
      <xdr:row>39</xdr:row>
      <xdr:rowOff>100399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91526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7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6720</xdr:rowOff>
    </xdr:from>
    <xdr:to>
      <xdr:col>85</xdr:col>
      <xdr:colOff>127000</xdr:colOff>
      <xdr:row>75</xdr:row>
      <xdr:rowOff>24040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65470"/>
          <a:ext cx="8382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24040</xdr:rowOff>
    </xdr:from>
    <xdr:to>
      <xdr:col>81</xdr:col>
      <xdr:colOff>50800</xdr:colOff>
      <xdr:row>75</xdr:row>
      <xdr:rowOff>41064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82790"/>
          <a:ext cx="889000" cy="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120291</xdr:rowOff>
    </xdr:from>
    <xdr:to>
      <xdr:col>76</xdr:col>
      <xdr:colOff>114300</xdr:colOff>
      <xdr:row>75</xdr:row>
      <xdr:rowOff>41064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07591"/>
          <a:ext cx="889000" cy="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120291</xdr:rowOff>
    </xdr:from>
    <xdr:to>
      <xdr:col>71</xdr:col>
      <xdr:colOff>177800</xdr:colOff>
      <xdr:row>74</xdr:row>
      <xdr:rowOff>139025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07591"/>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127370</xdr:rowOff>
    </xdr:from>
    <xdr:to>
      <xdr:col>85</xdr:col>
      <xdr:colOff>177800</xdr:colOff>
      <xdr:row>75</xdr:row>
      <xdr:rowOff>57520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150247</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6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144690</xdr:rowOff>
    </xdr:from>
    <xdr:to>
      <xdr:col>81</xdr:col>
      <xdr:colOff>101600</xdr:colOff>
      <xdr:row>75</xdr:row>
      <xdr:rowOff>74840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91367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161714</xdr:rowOff>
    </xdr:from>
    <xdr:to>
      <xdr:col>76</xdr:col>
      <xdr:colOff>165100</xdr:colOff>
      <xdr:row>75</xdr:row>
      <xdr:rowOff>91864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2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69491</xdr:rowOff>
    </xdr:from>
    <xdr:to>
      <xdr:col>72</xdr:col>
      <xdr:colOff>38100</xdr:colOff>
      <xdr:row>74</xdr:row>
      <xdr:rowOff>171091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16168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53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88225</xdr:rowOff>
    </xdr:from>
    <xdr:to>
      <xdr:col>67</xdr:col>
      <xdr:colOff>101600</xdr:colOff>
      <xdr:row>75</xdr:row>
      <xdr:rowOff>18375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34902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5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15757</xdr:rowOff>
    </xdr:from>
    <xdr:to>
      <xdr:col>85</xdr:col>
      <xdr:colOff>127000</xdr:colOff>
      <xdr:row>98</xdr:row>
      <xdr:rowOff>42078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17857"/>
          <a:ext cx="838200" cy="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170817</xdr:rowOff>
    </xdr:from>
    <xdr:to>
      <xdr:col>81</xdr:col>
      <xdr:colOff>50800</xdr:colOff>
      <xdr:row>98</xdr:row>
      <xdr:rowOff>15757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1467"/>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170817</xdr:rowOff>
    </xdr:from>
    <xdr:to>
      <xdr:col>76</xdr:col>
      <xdr:colOff>114300</xdr:colOff>
      <xdr:row>98</xdr:row>
      <xdr:rowOff>72168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1467"/>
          <a:ext cx="889000" cy="7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72168</xdr:rowOff>
    </xdr:from>
    <xdr:to>
      <xdr:col>71</xdr:col>
      <xdr:colOff>177800</xdr:colOff>
      <xdr:row>98</xdr:row>
      <xdr:rowOff>106164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74268"/>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162728</xdr:rowOff>
    </xdr:from>
    <xdr:to>
      <xdr:col>85</xdr:col>
      <xdr:colOff>177800</xdr:colOff>
      <xdr:row>98</xdr:row>
      <xdr:rowOff>92878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79671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136407</xdr:rowOff>
    </xdr:from>
    <xdr:to>
      <xdr:col>81</xdr:col>
      <xdr:colOff>101600</xdr:colOff>
      <xdr:row>98</xdr:row>
      <xdr:rowOff>66557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57684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120017</xdr:rowOff>
    </xdr:from>
    <xdr:to>
      <xdr:col>76</xdr:col>
      <xdr:colOff>165100</xdr:colOff>
      <xdr:row>98</xdr:row>
      <xdr:rowOff>50167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66694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21368</xdr:rowOff>
    </xdr:from>
    <xdr:to>
      <xdr:col>72</xdr:col>
      <xdr:colOff>38100</xdr:colOff>
      <xdr:row>98</xdr:row>
      <xdr:rowOff>122968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114095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1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55364</xdr:rowOff>
    </xdr:from>
    <xdr:to>
      <xdr:col>67</xdr:col>
      <xdr:colOff>101600</xdr:colOff>
      <xdr:row>98</xdr:row>
      <xdr:rowOff>156964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148091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15570</xdr:rowOff>
    </xdr:from>
    <xdr:to>
      <xdr:col>116</xdr:col>
      <xdr:colOff>63500</xdr:colOff>
      <xdr:row>37</xdr:row>
      <xdr:rowOff>76321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359220"/>
          <a:ext cx="838200" cy="6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148158</xdr:rowOff>
    </xdr:from>
    <xdr:to>
      <xdr:col>111</xdr:col>
      <xdr:colOff>177800</xdr:colOff>
      <xdr:row>37</xdr:row>
      <xdr:rowOff>15570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3203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130899</xdr:rowOff>
    </xdr:from>
    <xdr:to>
      <xdr:col>107</xdr:col>
      <xdr:colOff>50800</xdr:colOff>
      <xdr:row>36</xdr:row>
      <xdr:rowOff>148158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30309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83979</xdr:rowOff>
    </xdr:from>
    <xdr:to>
      <xdr:col>102</xdr:col>
      <xdr:colOff>114300</xdr:colOff>
      <xdr:row>36</xdr:row>
      <xdr:rowOff>130899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256179"/>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139222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8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25521</xdr:rowOff>
    </xdr:from>
    <xdr:to>
      <xdr:col>116</xdr:col>
      <xdr:colOff>114300</xdr:colOff>
      <xdr:row>37</xdr:row>
      <xdr:rowOff>127121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111898</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8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136220</xdr:rowOff>
    </xdr:from>
    <xdr:to>
      <xdr:col>112</xdr:col>
      <xdr:colOff>38100</xdr:colOff>
      <xdr:row>37</xdr:row>
      <xdr:rowOff>66370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57497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4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97358</xdr:rowOff>
    </xdr:from>
    <xdr:to>
      <xdr:col>107</xdr:col>
      <xdr:colOff>101600</xdr:colOff>
      <xdr:row>37</xdr:row>
      <xdr:rowOff>27508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44035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0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80099</xdr:rowOff>
    </xdr:from>
    <xdr:to>
      <xdr:col>102</xdr:col>
      <xdr:colOff>165100</xdr:colOff>
      <xdr:row>37</xdr:row>
      <xdr:rowOff>10249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26776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02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33179</xdr:rowOff>
    </xdr:from>
    <xdr:to>
      <xdr:col>98</xdr:col>
      <xdr:colOff>38100</xdr:colOff>
      <xdr:row>36</xdr:row>
      <xdr:rowOff>134779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2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151306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9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63347</xdr:rowOff>
    </xdr:from>
    <xdr:to>
      <xdr:col>116</xdr:col>
      <xdr:colOff>63500</xdr:colOff>
      <xdr:row>56</xdr:row>
      <xdr:rowOff>70982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664547"/>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70982</xdr:rowOff>
    </xdr:from>
    <xdr:to>
      <xdr:col>111</xdr:col>
      <xdr:colOff>177800</xdr:colOff>
      <xdr:row>56</xdr:row>
      <xdr:rowOff>78298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67218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51142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9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78298</xdr:rowOff>
    </xdr:from>
    <xdr:to>
      <xdr:col>107</xdr:col>
      <xdr:colOff>50800</xdr:colOff>
      <xdr:row>56</xdr:row>
      <xdr:rowOff>84150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67949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72173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84150</xdr:rowOff>
    </xdr:from>
    <xdr:to>
      <xdr:col>102</xdr:col>
      <xdr:colOff>114300</xdr:colOff>
      <xdr:row>56</xdr:row>
      <xdr:rowOff>89728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685350"/>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135084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12547</xdr:rowOff>
    </xdr:from>
    <xdr:to>
      <xdr:col>116</xdr:col>
      <xdr:colOff>114300</xdr:colOff>
      <xdr:row>56</xdr:row>
      <xdr:rowOff>114147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35424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46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20182</xdr:rowOff>
    </xdr:from>
    <xdr:to>
      <xdr:col>112</xdr:col>
      <xdr:colOff>38100</xdr:colOff>
      <xdr:row>56</xdr:row>
      <xdr:rowOff>121782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6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138309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39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27498</xdr:rowOff>
    </xdr:from>
    <xdr:to>
      <xdr:col>107</xdr:col>
      <xdr:colOff>101600</xdr:colOff>
      <xdr:row>56</xdr:row>
      <xdr:rowOff>129098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6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145625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33350</xdr:rowOff>
    </xdr:from>
    <xdr:to>
      <xdr:col>102</xdr:col>
      <xdr:colOff>165100</xdr:colOff>
      <xdr:row>56</xdr:row>
      <xdr:rowOff>134950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6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151477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4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38928</xdr:rowOff>
    </xdr:from>
    <xdr:to>
      <xdr:col>98</xdr:col>
      <xdr:colOff>38100</xdr:colOff>
      <xdr:row>56</xdr:row>
      <xdr:rowOff>140528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6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157055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41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54497</xdr:rowOff>
    </xdr:from>
    <xdr:to>
      <xdr:col>116</xdr:col>
      <xdr:colOff>63500</xdr:colOff>
      <xdr:row>77</xdr:row>
      <xdr:rowOff>85359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56147"/>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78615</xdr:rowOff>
    </xdr:from>
    <xdr:to>
      <xdr:col>111</xdr:col>
      <xdr:colOff>177800</xdr:colOff>
      <xdr:row>77</xdr:row>
      <xdr:rowOff>85359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8026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22286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78615</xdr:rowOff>
    </xdr:from>
    <xdr:to>
      <xdr:col>107</xdr:col>
      <xdr:colOff>50800</xdr:colOff>
      <xdr:row>77</xdr:row>
      <xdr:rowOff>133626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80265"/>
          <a:ext cx="8890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133626</xdr:rowOff>
    </xdr:from>
    <xdr:to>
      <xdr:col>102</xdr:col>
      <xdr:colOff>114300</xdr:colOff>
      <xdr:row>77</xdr:row>
      <xdr:rowOff>157025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35276"/>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3697</xdr:rowOff>
    </xdr:from>
    <xdr:to>
      <xdr:col>116</xdr:col>
      <xdr:colOff>114300</xdr:colOff>
      <xdr:row>77</xdr:row>
      <xdr:rowOff>105297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153574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34559</xdr:rowOff>
    </xdr:from>
    <xdr:to>
      <xdr:col>112</xdr:col>
      <xdr:colOff>38100</xdr:colOff>
      <xdr:row>77</xdr:row>
      <xdr:rowOff>136159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127286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27815</xdr:rowOff>
    </xdr:from>
    <xdr:to>
      <xdr:col>107</xdr:col>
      <xdr:colOff>101600</xdr:colOff>
      <xdr:row>77</xdr:row>
      <xdr:rowOff>129415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120542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2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82826</xdr:rowOff>
    </xdr:from>
    <xdr:to>
      <xdr:col>102</xdr:col>
      <xdr:colOff>165100</xdr:colOff>
      <xdr:row>78</xdr:row>
      <xdr:rowOff>12976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106225</xdr:rowOff>
    </xdr:from>
    <xdr:to>
      <xdr:col>98</xdr:col>
      <xdr:colOff>38100</xdr:colOff>
      <xdr:row>78</xdr:row>
      <xdr:rowOff>36375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27502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１，１６１，７６５円となっており、前年度と比較すると２１０，０９５円増となっている。主な要因は、栗山赤十字病院改築等事業補助金の増加に伴い普通建設事業費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10,905
10,832
203.93
12,964,547
12,669,047
260,500
5,068,988
13,332,047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118745</xdr:rowOff>
    </xdr:from>
    <xdr:to>
      <xdr:col>24</xdr:col>
      <xdr:colOff>63500</xdr:colOff>
      <xdr:row>33</xdr:row>
      <xdr:rowOff>158369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5145"/>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118745</xdr:rowOff>
    </xdr:from>
    <xdr:to>
      <xdr:col>19</xdr:col>
      <xdr:colOff>177800</xdr:colOff>
      <xdr:row>33</xdr:row>
      <xdr:rowOff>85598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05145"/>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85598</xdr:rowOff>
    </xdr:from>
    <xdr:to>
      <xdr:col>15</xdr:col>
      <xdr:colOff>50800</xdr:colOff>
      <xdr:row>33</xdr:row>
      <xdr:rowOff>169037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4344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158369</xdr:rowOff>
    </xdr:from>
    <xdr:to>
      <xdr:col>10</xdr:col>
      <xdr:colOff>114300</xdr:colOff>
      <xdr:row>33</xdr:row>
      <xdr:rowOff>169037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1621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61993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45991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107569</xdr:rowOff>
    </xdr:from>
    <xdr:to>
      <xdr:col>24</xdr:col>
      <xdr:colOff>114300</xdr:colOff>
      <xdr:row>34</xdr:row>
      <xdr:rowOff>37719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130446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67945</xdr:rowOff>
    </xdr:from>
    <xdr:to>
      <xdr:col>20</xdr:col>
      <xdr:colOff>38100</xdr:colOff>
      <xdr:row>32</xdr:row>
      <xdr:rowOff>169545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14622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34798</xdr:rowOff>
    </xdr:from>
    <xdr:to>
      <xdr:col>15</xdr:col>
      <xdr:colOff>101600</xdr:colOff>
      <xdr:row>33</xdr:row>
      <xdr:rowOff>136398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152925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118237</xdr:rowOff>
    </xdr:from>
    <xdr:to>
      <xdr:col>10</xdr:col>
      <xdr:colOff>165100</xdr:colOff>
      <xdr:row>34</xdr:row>
      <xdr:rowOff>48387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64914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107569</xdr:rowOff>
    </xdr:from>
    <xdr:to>
      <xdr:col>6</xdr:col>
      <xdr:colOff>38100</xdr:colOff>
      <xdr:row>34</xdr:row>
      <xdr:rowOff>37719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54246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33343</xdr:rowOff>
    </xdr:from>
    <xdr:to>
      <xdr:col>24</xdr:col>
      <xdr:colOff>63500</xdr:colOff>
      <xdr:row>58</xdr:row>
      <xdr:rowOff>47782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7443"/>
          <a:ext cx="8382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9906</xdr:rowOff>
    </xdr:from>
    <xdr:to>
      <xdr:col>19</xdr:col>
      <xdr:colOff>177800</xdr:colOff>
      <xdr:row>58</xdr:row>
      <xdr:rowOff>33343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4006"/>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64394</xdr:rowOff>
    </xdr:from>
    <xdr:to>
      <xdr:col>15</xdr:col>
      <xdr:colOff>50800</xdr:colOff>
      <xdr:row>58</xdr:row>
      <xdr:rowOff>9906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7044"/>
          <a:ext cx="889000" cy="1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64394</xdr:rowOff>
    </xdr:from>
    <xdr:to>
      <xdr:col>10</xdr:col>
      <xdr:colOff>114300</xdr:colOff>
      <xdr:row>58</xdr:row>
      <xdr:rowOff>86764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7044"/>
          <a:ext cx="889000" cy="19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145186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168432</xdr:rowOff>
    </xdr:from>
    <xdr:to>
      <xdr:col>24</xdr:col>
      <xdr:colOff>114300</xdr:colOff>
      <xdr:row>58</xdr:row>
      <xdr:rowOff>98582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83359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153993</xdr:rowOff>
    </xdr:from>
    <xdr:to>
      <xdr:col>20</xdr:col>
      <xdr:colOff>38100</xdr:colOff>
      <xdr:row>58</xdr:row>
      <xdr:rowOff>84143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75270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130556</xdr:rowOff>
    </xdr:from>
    <xdr:to>
      <xdr:col>15</xdr:col>
      <xdr:colOff>101600</xdr:colOff>
      <xdr:row>58</xdr:row>
      <xdr:rowOff>60706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77233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7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13594</xdr:rowOff>
    </xdr:from>
    <xdr:to>
      <xdr:col>10</xdr:col>
      <xdr:colOff>165100</xdr:colOff>
      <xdr:row>57</xdr:row>
      <xdr:rowOff>115194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131721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35964</xdr:rowOff>
    </xdr:from>
    <xdr:to>
      <xdr:col>6</xdr:col>
      <xdr:colOff>38100</xdr:colOff>
      <xdr:row>58</xdr:row>
      <xdr:rowOff>137564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128691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7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71356</xdr:rowOff>
    </xdr:from>
    <xdr:to>
      <xdr:col>24</xdr:col>
      <xdr:colOff>63500</xdr:colOff>
      <xdr:row>76</xdr:row>
      <xdr:rowOff>21887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30106"/>
          <a:ext cx="838200" cy="12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112223</xdr:rowOff>
    </xdr:from>
    <xdr:to>
      <xdr:col>19</xdr:col>
      <xdr:colOff>177800</xdr:colOff>
      <xdr:row>76</xdr:row>
      <xdr:rowOff>21887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70973"/>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112223</xdr:rowOff>
    </xdr:from>
    <xdr:to>
      <xdr:col>15</xdr:col>
      <xdr:colOff>50800</xdr:colOff>
      <xdr:row>77</xdr:row>
      <xdr:rowOff>113396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0973"/>
          <a:ext cx="889000" cy="3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113396</xdr:rowOff>
    </xdr:from>
    <xdr:to>
      <xdr:col>10</xdr:col>
      <xdr:colOff>114300</xdr:colOff>
      <xdr:row>77</xdr:row>
      <xdr:rowOff>167773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5046"/>
          <a:ext cx="8890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20556</xdr:rowOff>
    </xdr:from>
    <xdr:to>
      <xdr:col>24</xdr:col>
      <xdr:colOff>114300</xdr:colOff>
      <xdr:row>75</xdr:row>
      <xdr:rowOff>122156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43433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3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142537</xdr:rowOff>
    </xdr:from>
    <xdr:to>
      <xdr:col>20</xdr:col>
      <xdr:colOff>38100</xdr:colOff>
      <xdr:row>76</xdr:row>
      <xdr:rowOff>72687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89214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61423</xdr:rowOff>
    </xdr:from>
    <xdr:to>
      <xdr:col>15</xdr:col>
      <xdr:colOff>101600</xdr:colOff>
      <xdr:row>75</xdr:row>
      <xdr:rowOff>163023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62596</xdr:rowOff>
    </xdr:from>
    <xdr:to>
      <xdr:col>10</xdr:col>
      <xdr:colOff>165100</xdr:colOff>
      <xdr:row>77</xdr:row>
      <xdr:rowOff>164196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116973</xdr:rowOff>
    </xdr:from>
    <xdr:to>
      <xdr:col>6</xdr:col>
      <xdr:colOff>38100</xdr:colOff>
      <xdr:row>78</xdr:row>
      <xdr:rowOff>47123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63650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17134</xdr:rowOff>
    </xdr:from>
    <xdr:to>
      <xdr:col>24</xdr:col>
      <xdr:colOff>63500</xdr:colOff>
      <xdr:row>96</xdr:row>
      <xdr:rowOff>11350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619084"/>
          <a:ext cx="838200" cy="85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11350</xdr:rowOff>
    </xdr:from>
    <xdr:to>
      <xdr:col>19</xdr:col>
      <xdr:colOff>177800</xdr:colOff>
      <xdr:row>96</xdr:row>
      <xdr:rowOff>129156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70550"/>
          <a:ext cx="889000" cy="1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129156</xdr:rowOff>
    </xdr:from>
    <xdr:to>
      <xdr:col>15</xdr:col>
      <xdr:colOff>50800</xdr:colOff>
      <xdr:row>97</xdr:row>
      <xdr:rowOff>104611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88356"/>
          <a:ext cx="889000" cy="14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104611</xdr:rowOff>
    </xdr:from>
    <xdr:to>
      <xdr:col>10</xdr:col>
      <xdr:colOff>114300</xdr:colOff>
      <xdr:row>97</xdr:row>
      <xdr:rowOff>118948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35261"/>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137784</xdr:rowOff>
    </xdr:from>
    <xdr:to>
      <xdr:col>24</xdr:col>
      <xdr:colOff>114300</xdr:colOff>
      <xdr:row>91</xdr:row>
      <xdr:rowOff>67934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5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90811</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2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132000</xdr:rowOff>
    </xdr:from>
    <xdr:to>
      <xdr:col>20</xdr:col>
      <xdr:colOff>38100</xdr:colOff>
      <xdr:row>96</xdr:row>
      <xdr:rowOff>62150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78677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78356</xdr:rowOff>
    </xdr:from>
    <xdr:to>
      <xdr:col>15</xdr:col>
      <xdr:colOff>101600</xdr:colOff>
      <xdr:row>97</xdr:row>
      <xdr:rowOff>8506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171083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53811</xdr:rowOff>
    </xdr:from>
    <xdr:to>
      <xdr:col>10</xdr:col>
      <xdr:colOff>165100</xdr:colOff>
      <xdr:row>97</xdr:row>
      <xdr:rowOff>155411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146538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68148</xdr:rowOff>
    </xdr:from>
    <xdr:to>
      <xdr:col>6</xdr:col>
      <xdr:colOff>38100</xdr:colOff>
      <xdr:row>97</xdr:row>
      <xdr:rowOff>169748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160875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107239</xdr:rowOff>
    </xdr:from>
    <xdr:to>
      <xdr:col>55</xdr:col>
      <xdr:colOff>0</xdr:colOff>
      <xdr:row>36</xdr:row>
      <xdr:rowOff>122555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79439"/>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76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122555</xdr:rowOff>
    </xdr:from>
    <xdr:to>
      <xdr:col>50</xdr:col>
      <xdr:colOff>114300</xdr:colOff>
      <xdr:row>36</xdr:row>
      <xdr:rowOff>158445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29475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66641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133985</xdr:rowOff>
    </xdr:from>
    <xdr:to>
      <xdr:col>45</xdr:col>
      <xdr:colOff>177800</xdr:colOff>
      <xdr:row>36</xdr:row>
      <xdr:rowOff>158445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30618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63213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133985</xdr:rowOff>
    </xdr:from>
    <xdr:to>
      <xdr:col>41</xdr:col>
      <xdr:colOff>50800</xdr:colOff>
      <xdr:row>37</xdr:row>
      <xdr:rowOff>12827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06185"/>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43781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165625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56439</xdr:rowOff>
    </xdr:from>
    <xdr:to>
      <xdr:col>55</xdr:col>
      <xdr:colOff>50800</xdr:colOff>
      <xdr:row>36</xdr:row>
      <xdr:rowOff>158039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79316</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71755</xdr:rowOff>
    </xdr:from>
    <xdr:to>
      <xdr:col>50</xdr:col>
      <xdr:colOff>165100</xdr:colOff>
      <xdr:row>37</xdr:row>
      <xdr:rowOff>1905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18432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1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107645</xdr:rowOff>
    </xdr:from>
    <xdr:to>
      <xdr:col>46</xdr:col>
      <xdr:colOff>38100</xdr:colOff>
      <xdr:row>37</xdr:row>
      <xdr:rowOff>37795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54322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05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83185</xdr:rowOff>
    </xdr:from>
    <xdr:to>
      <xdr:col>41</xdr:col>
      <xdr:colOff>101600</xdr:colOff>
      <xdr:row>37</xdr:row>
      <xdr:rowOff>13335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29862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133477</xdr:rowOff>
    </xdr:from>
    <xdr:to>
      <xdr:col>36</xdr:col>
      <xdr:colOff>165100</xdr:colOff>
      <xdr:row>37</xdr:row>
      <xdr:rowOff>63627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80154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143038</xdr:rowOff>
    </xdr:from>
    <xdr:to>
      <xdr:col>55</xdr:col>
      <xdr:colOff>0</xdr:colOff>
      <xdr:row>56</xdr:row>
      <xdr:rowOff>76797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72788"/>
          <a:ext cx="838200" cy="10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76797</xdr:rowOff>
    </xdr:from>
    <xdr:to>
      <xdr:col>50</xdr:col>
      <xdr:colOff>114300</xdr:colOff>
      <xdr:row>56</xdr:row>
      <xdr:rowOff>171010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77997"/>
          <a:ext cx="889000" cy="9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128712</xdr:rowOff>
    </xdr:from>
    <xdr:to>
      <xdr:col>45</xdr:col>
      <xdr:colOff>177800</xdr:colOff>
      <xdr:row>56</xdr:row>
      <xdr:rowOff>171010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29912"/>
          <a:ext cx="889000" cy="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75494</xdr:rowOff>
    </xdr:from>
    <xdr:to>
      <xdr:col>41</xdr:col>
      <xdr:colOff>50800</xdr:colOff>
      <xdr:row>56</xdr:row>
      <xdr:rowOff>128712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05244"/>
          <a:ext cx="889000" cy="2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87581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92238</xdr:rowOff>
    </xdr:from>
    <xdr:to>
      <xdr:col>55</xdr:col>
      <xdr:colOff>50800</xdr:colOff>
      <xdr:row>56</xdr:row>
      <xdr:rowOff>22388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115115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7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25997</xdr:rowOff>
    </xdr:from>
    <xdr:to>
      <xdr:col>50</xdr:col>
      <xdr:colOff>165100</xdr:colOff>
      <xdr:row>56</xdr:row>
      <xdr:rowOff>127597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118724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120210</xdr:rowOff>
    </xdr:from>
    <xdr:to>
      <xdr:col>46</xdr:col>
      <xdr:colOff>38100</xdr:colOff>
      <xdr:row>57</xdr:row>
      <xdr:rowOff>50360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41487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77912</xdr:rowOff>
    </xdr:from>
    <xdr:to>
      <xdr:col>41</xdr:col>
      <xdr:colOff>101600</xdr:colOff>
      <xdr:row>57</xdr:row>
      <xdr:rowOff>8062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170639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24694</xdr:rowOff>
    </xdr:from>
    <xdr:to>
      <xdr:col>36</xdr:col>
      <xdr:colOff>165100</xdr:colOff>
      <xdr:row>55</xdr:row>
      <xdr:rowOff>126294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142821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32121</xdr:rowOff>
    </xdr:from>
    <xdr:to>
      <xdr:col>55</xdr:col>
      <xdr:colOff>0</xdr:colOff>
      <xdr:row>78</xdr:row>
      <xdr:rowOff>63492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05221"/>
          <a:ext cx="8382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32121</xdr:rowOff>
    </xdr:from>
    <xdr:to>
      <xdr:col>50</xdr:col>
      <xdr:colOff>114300</xdr:colOff>
      <xdr:row>78</xdr:row>
      <xdr:rowOff>77098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05221"/>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77098</xdr:rowOff>
    </xdr:from>
    <xdr:to>
      <xdr:col>45</xdr:col>
      <xdr:colOff>177800</xdr:colOff>
      <xdr:row>78</xdr:row>
      <xdr:rowOff>135238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50198"/>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125233</xdr:rowOff>
    </xdr:from>
    <xdr:to>
      <xdr:col>41</xdr:col>
      <xdr:colOff>50800</xdr:colOff>
      <xdr:row>78</xdr:row>
      <xdr:rowOff>135238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98333"/>
          <a:ext cx="8890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12692</xdr:rowOff>
    </xdr:from>
    <xdr:to>
      <xdr:col>55</xdr:col>
      <xdr:colOff>50800</xdr:colOff>
      <xdr:row>78</xdr:row>
      <xdr:rowOff>114292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162569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152771</xdr:rowOff>
    </xdr:from>
    <xdr:to>
      <xdr:col>50</xdr:col>
      <xdr:colOff>165100</xdr:colOff>
      <xdr:row>78</xdr:row>
      <xdr:rowOff>82921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74048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4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26298</xdr:rowOff>
    </xdr:from>
    <xdr:to>
      <xdr:col>46</xdr:col>
      <xdr:colOff>38100</xdr:colOff>
      <xdr:row>78</xdr:row>
      <xdr:rowOff>127898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84438</xdr:rowOff>
    </xdr:from>
    <xdr:to>
      <xdr:col>41</xdr:col>
      <xdr:colOff>101600</xdr:colOff>
      <xdr:row>79</xdr:row>
      <xdr:rowOff>14588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74433</xdr:rowOff>
    </xdr:from>
    <xdr:to>
      <xdr:col>36</xdr:col>
      <xdr:colOff>165100</xdr:colOff>
      <xdr:row>79</xdr:row>
      <xdr:rowOff>4583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167160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79600</xdr:rowOff>
    </xdr:from>
    <xdr:to>
      <xdr:col>55</xdr:col>
      <xdr:colOff>0</xdr:colOff>
      <xdr:row>93</xdr:row>
      <xdr:rowOff>254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853000"/>
          <a:ext cx="838200" cy="9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95591</xdr:rowOff>
    </xdr:from>
    <xdr:to>
      <xdr:col>50</xdr:col>
      <xdr:colOff>114300</xdr:colOff>
      <xdr:row>92</xdr:row>
      <xdr:rowOff>79600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697541"/>
          <a:ext cx="889000" cy="1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95591</xdr:rowOff>
    </xdr:from>
    <xdr:to>
      <xdr:col>45</xdr:col>
      <xdr:colOff>177800</xdr:colOff>
      <xdr:row>92</xdr:row>
      <xdr:rowOff>130284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697541"/>
          <a:ext cx="889000" cy="20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130284</xdr:rowOff>
    </xdr:from>
    <xdr:to>
      <xdr:col>41</xdr:col>
      <xdr:colOff>50800</xdr:colOff>
      <xdr:row>93</xdr:row>
      <xdr:rowOff>158934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903684"/>
          <a:ext cx="889000" cy="2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120904</xdr:rowOff>
    </xdr:from>
    <xdr:to>
      <xdr:col>55</xdr:col>
      <xdr:colOff>50800</xdr:colOff>
      <xdr:row>93</xdr:row>
      <xdr:rowOff>51054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8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143781</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74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28800</xdr:rowOff>
    </xdr:from>
    <xdr:to>
      <xdr:col>50</xdr:col>
      <xdr:colOff>165100</xdr:colOff>
      <xdr:row>92</xdr:row>
      <xdr:rowOff>130400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8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146927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57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44791</xdr:rowOff>
    </xdr:from>
    <xdr:to>
      <xdr:col>46</xdr:col>
      <xdr:colOff>38100</xdr:colOff>
      <xdr:row>91</xdr:row>
      <xdr:rowOff>146391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162918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79484</xdr:rowOff>
    </xdr:from>
    <xdr:to>
      <xdr:col>41</xdr:col>
      <xdr:colOff>101600</xdr:colOff>
      <xdr:row>93</xdr:row>
      <xdr:rowOff>9634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8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26161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6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108134</xdr:rowOff>
    </xdr:from>
    <xdr:to>
      <xdr:col>36</xdr:col>
      <xdr:colOff>165100</xdr:colOff>
      <xdr:row>94</xdr:row>
      <xdr:rowOff>38284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0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54811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82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2083</xdr:rowOff>
    </xdr:from>
    <xdr:to>
      <xdr:col>85</xdr:col>
      <xdr:colOff>127000</xdr:colOff>
      <xdr:row>37</xdr:row>
      <xdr:rowOff>114881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45733"/>
          <a:ext cx="838200" cy="1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114881</xdr:rowOff>
    </xdr:from>
    <xdr:to>
      <xdr:col>81</xdr:col>
      <xdr:colOff>50800</xdr:colOff>
      <xdr:row>37</xdr:row>
      <xdr:rowOff>164062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58531"/>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164062</xdr:rowOff>
    </xdr:from>
    <xdr:to>
      <xdr:col>76</xdr:col>
      <xdr:colOff>114300</xdr:colOff>
      <xdr:row>38</xdr:row>
      <xdr:rowOff>12011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07712"/>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140614</xdr:rowOff>
    </xdr:from>
    <xdr:to>
      <xdr:col>71</xdr:col>
      <xdr:colOff>177800</xdr:colOff>
      <xdr:row>38</xdr:row>
      <xdr:rowOff>12011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12814"/>
          <a:ext cx="889000" cy="2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122733</xdr:rowOff>
    </xdr:from>
    <xdr:to>
      <xdr:col>85</xdr:col>
      <xdr:colOff>177800</xdr:colOff>
      <xdr:row>37</xdr:row>
      <xdr:rowOff>52883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101160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64081</xdr:rowOff>
    </xdr:from>
    <xdr:to>
      <xdr:col>81</xdr:col>
      <xdr:colOff>101600</xdr:colOff>
      <xdr:row>37</xdr:row>
      <xdr:rowOff>165681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156808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113262</xdr:rowOff>
    </xdr:from>
    <xdr:to>
      <xdr:col>76</xdr:col>
      <xdr:colOff>165100</xdr:colOff>
      <xdr:row>38</xdr:row>
      <xdr:rowOff>43412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34539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132661</xdr:rowOff>
    </xdr:from>
    <xdr:to>
      <xdr:col>72</xdr:col>
      <xdr:colOff>38100</xdr:colOff>
      <xdr:row>38</xdr:row>
      <xdr:rowOff>62810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76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53938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89814</xdr:rowOff>
    </xdr:from>
    <xdr:to>
      <xdr:col>67</xdr:col>
      <xdr:colOff>101600</xdr:colOff>
      <xdr:row>37</xdr:row>
      <xdr:rowOff>19964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165353</xdr:rowOff>
    </xdr:from>
    <xdr:to>
      <xdr:col>85</xdr:col>
      <xdr:colOff>127000</xdr:colOff>
      <xdr:row>56</xdr:row>
      <xdr:rowOff>84525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95103"/>
          <a:ext cx="838200" cy="9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8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84525</xdr:rowOff>
    </xdr:from>
    <xdr:to>
      <xdr:col>81</xdr:col>
      <xdr:colOff>50800</xdr:colOff>
      <xdr:row>56</xdr:row>
      <xdr:rowOff>103860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85725"/>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101679</xdr:rowOff>
    </xdr:from>
    <xdr:to>
      <xdr:col>76</xdr:col>
      <xdr:colOff>114300</xdr:colOff>
      <xdr:row>56</xdr:row>
      <xdr:rowOff>103860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02879"/>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101679</xdr:rowOff>
    </xdr:from>
    <xdr:to>
      <xdr:col>71</xdr:col>
      <xdr:colOff>177800</xdr:colOff>
      <xdr:row>56</xdr:row>
      <xdr:rowOff>133240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02879"/>
          <a:ext cx="889000" cy="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164478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20240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114553</xdr:rowOff>
    </xdr:from>
    <xdr:to>
      <xdr:col>85</xdr:col>
      <xdr:colOff>177800</xdr:colOff>
      <xdr:row>56</xdr:row>
      <xdr:rowOff>44703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137430</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9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33725</xdr:rowOff>
    </xdr:from>
    <xdr:to>
      <xdr:col>81</xdr:col>
      <xdr:colOff>101600</xdr:colOff>
      <xdr:row>56</xdr:row>
      <xdr:rowOff>135325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151852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53060</xdr:rowOff>
    </xdr:from>
    <xdr:to>
      <xdr:col>76</xdr:col>
      <xdr:colOff>165100</xdr:colOff>
      <xdr:row>56</xdr:row>
      <xdr:rowOff>154660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171187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50879</xdr:rowOff>
    </xdr:from>
    <xdr:to>
      <xdr:col>72</xdr:col>
      <xdr:colOff>38100</xdr:colOff>
      <xdr:row>56</xdr:row>
      <xdr:rowOff>152479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169006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82440</xdr:rowOff>
    </xdr:from>
    <xdr:to>
      <xdr:col>67</xdr:col>
      <xdr:colOff>101600</xdr:colOff>
      <xdr:row>57</xdr:row>
      <xdr:rowOff>12590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29117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51046</xdr:rowOff>
    </xdr:from>
    <xdr:to>
      <xdr:col>85</xdr:col>
      <xdr:colOff>127000</xdr:colOff>
      <xdr:row>79</xdr:row>
      <xdr:rowOff>75746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95596"/>
          <a:ext cx="8382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51046</xdr:rowOff>
    </xdr:from>
    <xdr:to>
      <xdr:col>81</xdr:col>
      <xdr:colOff>50800</xdr:colOff>
      <xdr:row>79</xdr:row>
      <xdr:rowOff>78729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95596"/>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78729</xdr:rowOff>
    </xdr:from>
    <xdr:to>
      <xdr:col>76</xdr:col>
      <xdr:colOff>114300</xdr:colOff>
      <xdr:row>79</xdr:row>
      <xdr:rowOff>97659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23279"/>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49599</xdr:rowOff>
    </xdr:from>
    <xdr:to>
      <xdr:col>71</xdr:col>
      <xdr:colOff>177800</xdr:colOff>
      <xdr:row>79</xdr:row>
      <xdr:rowOff>97659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94149"/>
          <a:ext cx="889000" cy="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24946</xdr:rowOff>
    </xdr:from>
    <xdr:to>
      <xdr:col>85</xdr:col>
      <xdr:colOff>177800</xdr:colOff>
      <xdr:row>79</xdr:row>
      <xdr:rowOff>126546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111323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8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246</xdr:rowOff>
    </xdr:from>
    <xdr:to>
      <xdr:col>81</xdr:col>
      <xdr:colOff>101600</xdr:colOff>
      <xdr:row>79</xdr:row>
      <xdr:rowOff>101846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27929</xdr:rowOff>
    </xdr:from>
    <xdr:to>
      <xdr:col>76</xdr:col>
      <xdr:colOff>165100</xdr:colOff>
      <xdr:row>79</xdr:row>
      <xdr:rowOff>129529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120656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46859</xdr:rowOff>
    </xdr:from>
    <xdr:to>
      <xdr:col>72</xdr:col>
      <xdr:colOff>38100</xdr:colOff>
      <xdr:row>79</xdr:row>
      <xdr:rowOff>148459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139586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170249</xdr:rowOff>
    </xdr:from>
    <xdr:to>
      <xdr:col>67</xdr:col>
      <xdr:colOff>101600</xdr:colOff>
      <xdr:row>79</xdr:row>
      <xdr:rowOff>100399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91526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6721</xdr:rowOff>
    </xdr:from>
    <xdr:to>
      <xdr:col>85</xdr:col>
      <xdr:colOff>127000</xdr:colOff>
      <xdr:row>95</xdr:row>
      <xdr:rowOff>24039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94471"/>
          <a:ext cx="8382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24039</xdr:rowOff>
    </xdr:from>
    <xdr:to>
      <xdr:col>81</xdr:col>
      <xdr:colOff>50800</xdr:colOff>
      <xdr:row>95</xdr:row>
      <xdr:rowOff>41064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311789"/>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120290</xdr:rowOff>
    </xdr:from>
    <xdr:to>
      <xdr:col>76</xdr:col>
      <xdr:colOff>114300</xdr:colOff>
      <xdr:row>95</xdr:row>
      <xdr:rowOff>41064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236590"/>
          <a:ext cx="889000" cy="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120290</xdr:rowOff>
    </xdr:from>
    <xdr:to>
      <xdr:col>71</xdr:col>
      <xdr:colOff>177800</xdr:colOff>
      <xdr:row>94</xdr:row>
      <xdr:rowOff>139026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236590"/>
          <a:ext cx="889000" cy="1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127371</xdr:rowOff>
    </xdr:from>
    <xdr:to>
      <xdr:col>85</xdr:col>
      <xdr:colOff>177800</xdr:colOff>
      <xdr:row>95</xdr:row>
      <xdr:rowOff>57521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150248</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09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144689</xdr:rowOff>
    </xdr:from>
    <xdr:to>
      <xdr:col>81</xdr:col>
      <xdr:colOff>101600</xdr:colOff>
      <xdr:row>95</xdr:row>
      <xdr:rowOff>74839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91366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0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161714</xdr:rowOff>
    </xdr:from>
    <xdr:to>
      <xdr:col>76</xdr:col>
      <xdr:colOff>165100</xdr:colOff>
      <xdr:row>95</xdr:row>
      <xdr:rowOff>91864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2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69490</xdr:rowOff>
    </xdr:from>
    <xdr:to>
      <xdr:col>72</xdr:col>
      <xdr:colOff>38100</xdr:colOff>
      <xdr:row>94</xdr:row>
      <xdr:rowOff>171090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1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16167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9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88226</xdr:rowOff>
    </xdr:from>
    <xdr:to>
      <xdr:col>67</xdr:col>
      <xdr:colOff>101600</xdr:colOff>
      <xdr:row>95</xdr:row>
      <xdr:rowOff>18376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2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34903</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9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衛生費は２８９，３０８円となっており、前年度と比較すると１８６，２３５円増となっている。主な要因は、栗山赤十字病院改築等事業補助金の増加に伴い普通建設事業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財政調整基金残高は、適切な財源の確保と歳出の精査により、大きな取崩しを回避しており、令和５年度においては積立てしたため前年度より増加している。</a:t>
          </a:r>
        </a:p>
        <a:p>
          <a:r>
            <a:rPr kumimoji="1" lang="ja-JP" altLang="en-US" sz="1400">
              <a:latin typeface="ＭＳ ゴシック" pitchFamily="49" charset="-128"/>
              <a:ea typeface="ＭＳ ゴシック" pitchFamily="49" charset="-128"/>
            </a:rPr>
            <a:t>直近３年間では実質単年度収支が黒字化しているが、引き続き事業の見直しなど行財政改革を推進し、健全な行財政運営に努める。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連結実質赤字比率について、赤字額は生じていないことから比率は算出されていない。引き続き経営の効率化を図り、健全な財政運営に努める。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過去に発行した地方債の償還が進んだことにより、前年度と比較して減少している。引き続き、地方債の新規発行を抑制し、計画的な財政運営に努める。また、公営企業債の元利償還金に対する繰入金については、下水道事業会計への地方債償還の財源に充てた負担金等が減少したことから、前年度と比較し減となっている。今後も地方債の新規発行の抑制や事業債借換による公債費償還の平準化等により、繰出金の抑制を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度と比較すると２，３９６百万円増加している。主な要因は、栗山赤十字病院改築等事業などに伴う地方債が増加したためである。今後も新規地方債の発行を抑制するため計画的に事業を実施し、引き続き後世への負担を少しでも軽減するよう、新規事業の実施等について総点検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北海道栗山町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公共施設等の長寿命化対策等にかかる公債費の償還財源として積立てたため増加している。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特定目的基金を積極的に活用し、今後減少傾向と見込まれる財政調整基金の減少幅を抑制していく。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各種基金の目的に合わせて、第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次総合計画等に基づき積立て及び繰入する予定である。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ふるさと応援基金をふるさと応援寄付金の目的に応じた事業の財源として取り崩したため減少している。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令和５年度から始まった第７次総合計画における事業財源として、ふるさと応援基金をはじめとした特定目的基金の活用を検討する。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災害対応及び総合計画に基づく事業財源として積立てたため増加している。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において予定している投資的事業の実施などに伴う公債費等の経常経費の増加による財源不足が見込まれることから、一定程度の取り崩しはやむを得ないが、災害等の不測の事態に備え、ある程度の基金の保持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公共施設等の長寿命化対策等にかかる公債費の償還財源として積立てたため増加している。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公共施設等の長寿命化対策などに係る公債費の償還財源として積立て及び繰入する予定である。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H2" sqref="H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12964547</v>
      </c>
      <c r="BO4" s="371"/>
      <c r="BP4" s="371"/>
      <c r="BQ4" s="371"/>
      <c r="BR4" s="371"/>
      <c r="BS4" s="371"/>
      <c r="BT4" s="371"/>
      <c r="BU4" s="372"/>
      <c r="BV4" s="370">
        <v>10896748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6.5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12669047</v>
      </c>
      <c r="BO5" s="408"/>
      <c r="BP5" s="408"/>
      <c r="BQ5" s="408"/>
      <c r="BR5" s="408"/>
      <c r="BS5" s="408"/>
      <c r="BT5" s="408"/>
      <c r="BU5" s="409"/>
      <c r="BV5" s="407">
        <v>10570203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92.1</v>
      </c>
      <c r="CU5" s="405"/>
      <c r="CV5" s="405"/>
      <c r="CW5" s="405"/>
      <c r="CX5" s="405"/>
      <c r="CY5" s="405"/>
      <c r="CZ5" s="405"/>
      <c r="DA5" s="406"/>
      <c r="DB5" s="404">
        <v>91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295500</v>
      </c>
      <c r="BO6" s="408"/>
      <c r="BP6" s="408"/>
      <c r="BQ6" s="408"/>
      <c r="BR6" s="408"/>
      <c r="BS6" s="408"/>
      <c r="BT6" s="408"/>
      <c r="BU6" s="409"/>
      <c r="BV6" s="407">
        <v>326545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92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35000</v>
      </c>
      <c r="BO7" s="408"/>
      <c r="BP7" s="408"/>
      <c r="BQ7" s="408"/>
      <c r="BR7" s="408"/>
      <c r="BS7" s="408"/>
      <c r="BT7" s="408"/>
      <c r="BU7" s="409"/>
      <c r="BV7" s="407">
        <v>207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5068988</v>
      </c>
      <c r="CU7" s="408"/>
      <c r="CV7" s="408"/>
      <c r="CW7" s="408"/>
      <c r="CX7" s="408"/>
      <c r="CY7" s="408"/>
      <c r="CZ7" s="408"/>
      <c r="DA7" s="409"/>
      <c r="DB7" s="407">
        <v>5021734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260500</v>
      </c>
      <c r="BO8" s="408"/>
      <c r="BP8" s="408"/>
      <c r="BQ8" s="408"/>
      <c r="BR8" s="408"/>
      <c r="BS8" s="408"/>
      <c r="BT8" s="408"/>
      <c r="BU8" s="409"/>
      <c r="BV8" s="407">
        <v>326338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11272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-65838</v>
      </c>
      <c r="BO9" s="408"/>
      <c r="BP9" s="408"/>
      <c r="BQ9" s="408"/>
      <c r="BR9" s="408"/>
      <c r="BS9" s="408"/>
      <c r="BT9" s="408"/>
      <c r="BU9" s="409"/>
      <c r="BV9" s="407">
        <v>15033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13.9</v>
      </c>
      <c r="CU9" s="405"/>
      <c r="CV9" s="405"/>
      <c r="CW9" s="405"/>
      <c r="CX9" s="405"/>
      <c r="CY9" s="405"/>
      <c r="CZ9" s="405"/>
      <c r="DA9" s="406"/>
      <c r="DB9" s="404">
        <v>14.1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12344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221438</v>
      </c>
      <c r="BO10" s="408"/>
      <c r="BP10" s="408"/>
      <c r="BQ10" s="408"/>
      <c r="BR10" s="408"/>
      <c r="BS10" s="408"/>
      <c r="BT10" s="408"/>
      <c r="BU10" s="409"/>
      <c r="BV10" s="407">
        <v>400858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10905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1283</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10832</v>
      </c>
      <c r="S13" s="492"/>
      <c r="T13" s="492"/>
      <c r="U13" s="492"/>
      <c r="V13" s="493"/>
      <c r="W13" s="423" t="s">
        <v>131</v>
      </c>
      <c r="X13" s="424"/>
      <c r="Y13" s="424"/>
      <c r="Z13" s="424"/>
      <c r="AA13" s="424"/>
      <c r="AB13" s="414"/>
      <c r="AC13" s="458">
        <v>1119</v>
      </c>
      <c r="AD13" s="459"/>
      <c r="AE13" s="459"/>
      <c r="AF13" s="459"/>
      <c r="AG13" s="501"/>
      <c r="AH13" s="458">
        <v>1299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154317</v>
      </c>
      <c r="BO13" s="408"/>
      <c r="BP13" s="408"/>
      <c r="BQ13" s="408"/>
      <c r="BR13" s="408"/>
      <c r="BS13" s="408"/>
      <c r="BT13" s="408"/>
      <c r="BU13" s="409"/>
      <c r="BV13" s="407">
        <v>415891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6.4</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11107</v>
      </c>
      <c r="S14" s="492"/>
      <c r="T14" s="492"/>
      <c r="U14" s="492"/>
      <c r="V14" s="493"/>
      <c r="W14" s="397"/>
      <c r="X14" s="398"/>
      <c r="Y14" s="398"/>
      <c r="Z14" s="398"/>
      <c r="AA14" s="398"/>
      <c r="AB14" s="387"/>
      <c r="AC14" s="494">
        <v>20.6</v>
      </c>
      <c r="AD14" s="495"/>
      <c r="AE14" s="495"/>
      <c r="AF14" s="495"/>
      <c r="AG14" s="496"/>
      <c r="AH14" s="494">
        <v>22.7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32.5</v>
      </c>
      <c r="CU14" s="506"/>
      <c r="CV14" s="506"/>
      <c r="CW14" s="506"/>
      <c r="CX14" s="506"/>
      <c r="CY14" s="506"/>
      <c r="CZ14" s="506"/>
      <c r="DA14" s="507"/>
      <c r="DB14" s="505">
        <v>25.6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11055</v>
      </c>
      <c r="S15" s="492"/>
      <c r="T15" s="492"/>
      <c r="U15" s="492"/>
      <c r="V15" s="493"/>
      <c r="W15" s="423" t="s">
        <v>137</v>
      </c>
      <c r="X15" s="424"/>
      <c r="Y15" s="424"/>
      <c r="Z15" s="424"/>
      <c r="AA15" s="424"/>
      <c r="AB15" s="414"/>
      <c r="AC15" s="458">
        <v>1160</v>
      </c>
      <c r="AD15" s="459"/>
      <c r="AE15" s="459"/>
      <c r="AF15" s="459"/>
      <c r="AG15" s="501"/>
      <c r="AH15" s="458">
        <v>1155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1370134</v>
      </c>
      <c r="BO15" s="371"/>
      <c r="BP15" s="371"/>
      <c r="BQ15" s="371"/>
      <c r="BR15" s="371"/>
      <c r="BS15" s="371"/>
      <c r="BT15" s="371"/>
      <c r="BU15" s="372"/>
      <c r="BV15" s="370">
        <v>1336735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21.3</v>
      </c>
      <c r="AD16" s="495"/>
      <c r="AE16" s="495"/>
      <c r="AF16" s="495"/>
      <c r="AG16" s="496"/>
      <c r="AH16" s="494">
        <v>20.100000000000001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4715176</v>
      </c>
      <c r="BO16" s="408"/>
      <c r="BP16" s="408"/>
      <c r="BQ16" s="408"/>
      <c r="BR16" s="408"/>
      <c r="BS16" s="408"/>
      <c r="BT16" s="408"/>
      <c r="BU16" s="409"/>
      <c r="BV16" s="407">
        <v>4654244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3166</v>
      </c>
      <c r="AD17" s="459"/>
      <c r="AE17" s="459"/>
      <c r="AF17" s="459"/>
      <c r="AG17" s="501"/>
      <c r="AH17" s="458">
        <v>3279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1699562</v>
      </c>
      <c r="BO17" s="408"/>
      <c r="BP17" s="408"/>
      <c r="BQ17" s="408"/>
      <c r="BR17" s="408"/>
      <c r="BS17" s="408"/>
      <c r="BT17" s="408"/>
      <c r="BU17" s="409"/>
      <c r="BV17" s="407">
        <v>1662160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203.93</v>
      </c>
      <c r="M18" s="531"/>
      <c r="N18" s="531"/>
      <c r="O18" s="531"/>
      <c r="P18" s="531"/>
      <c r="Q18" s="531"/>
      <c r="R18" s="532"/>
      <c r="S18" s="532"/>
      <c r="T18" s="532"/>
      <c r="U18" s="532"/>
      <c r="V18" s="533"/>
      <c r="W18" s="425"/>
      <c r="X18" s="426"/>
      <c r="Y18" s="426"/>
      <c r="Z18" s="426"/>
      <c r="AA18" s="426"/>
      <c r="AB18" s="417"/>
      <c r="AC18" s="534">
        <v>58.1</v>
      </c>
      <c r="AD18" s="535"/>
      <c r="AE18" s="535"/>
      <c r="AF18" s="535"/>
      <c r="AG18" s="536"/>
      <c r="AH18" s="534">
        <v>57.2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4689056</v>
      </c>
      <c r="BO18" s="408"/>
      <c r="BP18" s="408"/>
      <c r="BQ18" s="408"/>
      <c r="BR18" s="408"/>
      <c r="BS18" s="408"/>
      <c r="BT18" s="408"/>
      <c r="BU18" s="409"/>
      <c r="BV18" s="407">
        <v>4625872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6371598</v>
      </c>
      <c r="BO19" s="408"/>
      <c r="BP19" s="408"/>
      <c r="BQ19" s="408"/>
      <c r="BR19" s="408"/>
      <c r="BS19" s="408"/>
      <c r="BT19" s="408"/>
      <c r="BU19" s="409"/>
      <c r="BV19" s="407">
        <v>6269020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4964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13332047</v>
      </c>
      <c r="BO22" s="371"/>
      <c r="BP22" s="371"/>
      <c r="BQ22" s="371"/>
      <c r="BR22" s="371"/>
      <c r="BS22" s="371"/>
      <c r="BT22" s="371"/>
      <c r="BU22" s="372"/>
      <c r="BV22" s="370">
        <v>10936427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12329308</v>
      </c>
      <c r="BO23" s="408"/>
      <c r="BP23" s="408"/>
      <c r="BQ23" s="408"/>
      <c r="BR23" s="408"/>
      <c r="BS23" s="408"/>
      <c r="BT23" s="408"/>
      <c r="BU23" s="409"/>
      <c r="BV23" s="407">
        <v>9911730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8830</v>
      </c>
      <c r="R24" s="459"/>
      <c r="S24" s="459"/>
      <c r="T24" s="459"/>
      <c r="U24" s="459"/>
      <c r="V24" s="501"/>
      <c r="W24" s="553"/>
      <c r="X24" s="554"/>
      <c r="Y24" s="555"/>
      <c r="Z24" s="457" t="s">
        <v>162</v>
      </c>
      <c r="AA24" s="437"/>
      <c r="AB24" s="437"/>
      <c r="AC24" s="437"/>
      <c r="AD24" s="437"/>
      <c r="AE24" s="437"/>
      <c r="AF24" s="437"/>
      <c r="AG24" s="438"/>
      <c r="AH24" s="458">
        <v>126</v>
      </c>
      <c r="AI24" s="459"/>
      <c r="AJ24" s="459"/>
      <c r="AK24" s="459"/>
      <c r="AL24" s="501"/>
      <c r="AM24" s="458">
        <v>396396</v>
      </c>
      <c r="AN24" s="459"/>
      <c r="AO24" s="459"/>
      <c r="AP24" s="459"/>
      <c r="AQ24" s="459"/>
      <c r="AR24" s="501"/>
      <c r="AS24" s="458">
        <v>3146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10995427</v>
      </c>
      <c r="BO24" s="408"/>
      <c r="BP24" s="408"/>
      <c r="BQ24" s="408"/>
      <c r="BR24" s="408"/>
      <c r="BS24" s="408"/>
      <c r="BT24" s="408"/>
      <c r="BU24" s="409"/>
      <c r="BV24" s="407">
        <v>8367105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7030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1597618</v>
      </c>
      <c r="BO25" s="371"/>
      <c r="BP25" s="371"/>
      <c r="BQ25" s="371"/>
      <c r="BR25" s="371"/>
      <c r="BS25" s="371"/>
      <c r="BT25" s="371"/>
      <c r="BU25" s="372"/>
      <c r="BV25" s="370">
        <v>1398429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22079</v>
      </c>
      <c r="AN27" s="459"/>
      <c r="AO27" s="459"/>
      <c r="AP27" s="459"/>
      <c r="AQ27" s="459"/>
      <c r="AR27" s="501"/>
      <c r="AS27" s="458">
        <v>3680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257839</v>
      </c>
      <c r="BO27" s="527"/>
      <c r="BP27" s="527"/>
      <c r="BQ27" s="527"/>
      <c r="BR27" s="527"/>
      <c r="BS27" s="527"/>
      <c r="BT27" s="527"/>
      <c r="BU27" s="528"/>
      <c r="BV27" s="526">
        <v>257838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2390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1568903</v>
      </c>
      <c r="BO28" s="371"/>
      <c r="BP28" s="371"/>
      <c r="BQ28" s="371"/>
      <c r="BR28" s="371"/>
      <c r="BS28" s="371"/>
      <c r="BT28" s="371"/>
      <c r="BU28" s="372"/>
      <c r="BV28" s="370">
        <v>1348749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1960</v>
      </c>
      <c r="R29" s="459"/>
      <c r="S29" s="459"/>
      <c r="T29" s="459"/>
      <c r="U29" s="459"/>
      <c r="V29" s="501"/>
      <c r="W29" s="556"/>
      <c r="X29" s="557"/>
      <c r="Y29" s="558"/>
      <c r="Z29" s="457" t="s">
        <v>177</v>
      </c>
      <c r="AA29" s="437"/>
      <c r="AB29" s="437"/>
      <c r="AC29" s="437"/>
      <c r="AD29" s="437"/>
      <c r="AE29" s="437"/>
      <c r="AF29" s="437"/>
      <c r="AG29" s="438"/>
      <c r="AH29" s="458">
        <v>132</v>
      </c>
      <c r="AI29" s="459"/>
      <c r="AJ29" s="459"/>
      <c r="AK29" s="459"/>
      <c r="AL29" s="501"/>
      <c r="AM29" s="458">
        <v>418475</v>
      </c>
      <c r="AN29" s="459"/>
      <c r="AO29" s="459"/>
      <c r="AP29" s="459"/>
      <c r="AQ29" s="459"/>
      <c r="AR29" s="501"/>
      <c r="AS29" s="458">
        <v>3170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309649</v>
      </c>
      <c r="BO29" s="408"/>
      <c r="BP29" s="408"/>
      <c r="BQ29" s="408"/>
      <c r="BR29" s="408"/>
      <c r="BS29" s="408"/>
      <c r="BT29" s="408"/>
      <c r="BU29" s="409"/>
      <c r="BV29" s="407">
        <v>215664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382747</v>
      </c>
      <c r="BO30" s="527"/>
      <c r="BP30" s="527"/>
      <c r="BQ30" s="527"/>
      <c r="BR30" s="527"/>
      <c r="BS30" s="527"/>
      <c r="BT30" s="527"/>
      <c r="BU30" s="528"/>
      <c r="BV30" s="526">
        <v>428190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住宅団地造成事業特別会計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南空知葬斎組合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栗山町農業振興公社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北海道介護福祉学校特別会計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工業団地造成事業特別会計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空知教育センター組合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南空知消防組合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南空知ふるさと市町村圏組合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eLjDBoW2XZdQineGOzogiMjbQ4V77R61EzZh3kA8P4Q1xuIf1f1A1aDEuI3sd7b8qxUQzmQW6T7FsrFahVaDw==" saltValue="+WFWjtlfg1I4k9EAOhK+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1297599</v>
      </c>
      <c r="S5" s="613"/>
      <c r="T5" s="613"/>
      <c r="U5" s="613"/>
      <c r="V5" s="613"/>
      <c r="W5" s="613"/>
      <c r="X5" s="613"/>
      <c r="Y5" s="614"/>
      <c r="Z5" s="615">
        <v>10</v>
      </c>
      <c r="AA5" s="615"/>
      <c r="AB5" s="615"/>
      <c r="AC5" s="615"/>
      <c r="AD5" s="616">
        <v>1247429</v>
      </c>
      <c r="AE5" s="616"/>
      <c r="AF5" s="616"/>
      <c r="AG5" s="616"/>
      <c r="AH5" s="616"/>
      <c r="AI5" s="616"/>
      <c r="AJ5" s="616"/>
      <c r="AK5" s="616"/>
      <c r="AL5" s="617">
        <v>24.6</v>
      </c>
      <c r="AM5" s="618"/>
      <c r="AN5" s="618"/>
      <c r="AO5" s="619"/>
      <c r="AP5" s="609" t="s">
        <v>216</v>
      </c>
      <c r="AQ5" s="610"/>
      <c r="AR5" s="610"/>
      <c r="AS5" s="610"/>
      <c r="AT5" s="610"/>
      <c r="AU5" s="610"/>
      <c r="AV5" s="610"/>
      <c r="AW5" s="610"/>
      <c r="AX5" s="610"/>
      <c r="AY5" s="610"/>
      <c r="AZ5" s="610"/>
      <c r="BA5" s="610"/>
      <c r="BB5" s="610"/>
      <c r="BC5" s="610"/>
      <c r="BD5" s="610"/>
      <c r="BE5" s="610"/>
      <c r="BF5" s="611"/>
      <c r="BG5" s="623">
        <v>1245911</v>
      </c>
      <c r="BH5" s="624"/>
      <c r="BI5" s="624"/>
      <c r="BJ5" s="624"/>
      <c r="BK5" s="624"/>
      <c r="BL5" s="624"/>
      <c r="BM5" s="624"/>
      <c r="BN5" s="625"/>
      <c r="BO5" s="626">
        <v>96</v>
      </c>
      <c r="BP5" s="626"/>
      <c r="BQ5" s="626"/>
      <c r="BR5" s="626"/>
      <c r="BS5" s="627">
        <v>16536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110321</v>
      </c>
      <c r="S6" s="624"/>
      <c r="T6" s="624"/>
      <c r="U6" s="624"/>
      <c r="V6" s="624"/>
      <c r="W6" s="624"/>
      <c r="X6" s="624"/>
      <c r="Y6" s="625"/>
      <c r="Z6" s="626">
        <v>0.9</v>
      </c>
      <c r="AA6" s="626"/>
      <c r="AB6" s="626"/>
      <c r="AC6" s="626"/>
      <c r="AD6" s="627">
        <v>110321</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1245911</v>
      </c>
      <c r="BH6" s="624"/>
      <c r="BI6" s="624"/>
      <c r="BJ6" s="624"/>
      <c r="BK6" s="624"/>
      <c r="BL6" s="624"/>
      <c r="BM6" s="624"/>
      <c r="BN6" s="625"/>
      <c r="BO6" s="626">
        <v>96</v>
      </c>
      <c r="BP6" s="626"/>
      <c r="BQ6" s="626"/>
      <c r="BR6" s="626"/>
      <c r="BS6" s="627">
        <v>16536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80713</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80620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399</v>
      </c>
      <c r="S7" s="624"/>
      <c r="T7" s="624"/>
      <c r="U7" s="624"/>
      <c r="V7" s="624"/>
      <c r="W7" s="624"/>
      <c r="X7" s="624"/>
      <c r="Y7" s="625"/>
      <c r="Z7" s="626">
        <v>0</v>
      </c>
      <c r="AA7" s="626"/>
      <c r="AB7" s="626"/>
      <c r="AC7" s="626"/>
      <c r="AD7" s="627">
        <v>399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559607</v>
      </c>
      <c r="BH7" s="624"/>
      <c r="BI7" s="624"/>
      <c r="BJ7" s="624"/>
      <c r="BK7" s="624"/>
      <c r="BL7" s="624"/>
      <c r="BM7" s="624"/>
      <c r="BN7" s="625"/>
      <c r="BO7" s="626">
        <v>43.1</v>
      </c>
      <c r="BP7" s="626"/>
      <c r="BQ7" s="626"/>
      <c r="BR7" s="626"/>
      <c r="BS7" s="627">
        <v>16536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1443565</v>
      </c>
      <c r="CS7" s="624"/>
      <c r="CT7" s="624"/>
      <c r="CU7" s="624"/>
      <c r="CV7" s="624"/>
      <c r="CW7" s="624"/>
      <c r="CX7" s="624"/>
      <c r="CY7" s="625"/>
      <c r="CZ7" s="626">
        <v>11.4</v>
      </c>
      <c r="DA7" s="626"/>
      <c r="DB7" s="626"/>
      <c r="DC7" s="626"/>
      <c r="DD7" s="632">
        <v>35431</v>
      </c>
      <c r="DE7" s="624"/>
      <c r="DF7" s="624"/>
      <c r="DG7" s="624"/>
      <c r="DH7" s="624"/>
      <c r="DI7" s="624"/>
      <c r="DJ7" s="624"/>
      <c r="DK7" s="624"/>
      <c r="DL7" s="624"/>
      <c r="DM7" s="624"/>
      <c r="DN7" s="624"/>
      <c r="DO7" s="624"/>
      <c r="DP7" s="625"/>
      <c r="DQ7" s="632">
        <v>1053191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3719</v>
      </c>
      <c r="S8" s="624"/>
      <c r="T8" s="624"/>
      <c r="U8" s="624"/>
      <c r="V8" s="624"/>
      <c r="W8" s="624"/>
      <c r="X8" s="624"/>
      <c r="Y8" s="625"/>
      <c r="Z8" s="626">
        <v>0</v>
      </c>
      <c r="AA8" s="626"/>
      <c r="AB8" s="626"/>
      <c r="AC8" s="626"/>
      <c r="AD8" s="627">
        <v>3719</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19159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2578698</v>
      </c>
      <c r="CS8" s="624"/>
      <c r="CT8" s="624"/>
      <c r="CU8" s="624"/>
      <c r="CV8" s="624"/>
      <c r="CW8" s="624"/>
      <c r="CX8" s="624"/>
      <c r="CY8" s="625"/>
      <c r="CZ8" s="626">
        <v>20.399999999999999</v>
      </c>
      <c r="DA8" s="626"/>
      <c r="DB8" s="626"/>
      <c r="DC8" s="626"/>
      <c r="DD8" s="632">
        <v>20553</v>
      </c>
      <c r="DE8" s="624"/>
      <c r="DF8" s="624"/>
      <c r="DG8" s="624"/>
      <c r="DH8" s="624"/>
      <c r="DI8" s="624"/>
      <c r="DJ8" s="624"/>
      <c r="DK8" s="624"/>
      <c r="DL8" s="624"/>
      <c r="DM8" s="624"/>
      <c r="DN8" s="624"/>
      <c r="DO8" s="624"/>
      <c r="DP8" s="625"/>
      <c r="DQ8" s="632">
        <v>1413908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4298</v>
      </c>
      <c r="S9" s="624"/>
      <c r="T9" s="624"/>
      <c r="U9" s="624"/>
      <c r="V9" s="624"/>
      <c r="W9" s="624"/>
      <c r="X9" s="624"/>
      <c r="Y9" s="625"/>
      <c r="Z9" s="626">
        <v>0</v>
      </c>
      <c r="AA9" s="626"/>
      <c r="AB9" s="626"/>
      <c r="AC9" s="626"/>
      <c r="AD9" s="627">
        <v>4298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462470</v>
      </c>
      <c r="BH9" s="624"/>
      <c r="BI9" s="624"/>
      <c r="BJ9" s="624"/>
      <c r="BK9" s="624"/>
      <c r="BL9" s="624"/>
      <c r="BM9" s="624"/>
      <c r="BN9" s="625"/>
      <c r="BO9" s="626">
        <v>35.6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3154904</v>
      </c>
      <c r="CS9" s="624"/>
      <c r="CT9" s="624"/>
      <c r="CU9" s="624"/>
      <c r="CV9" s="624"/>
      <c r="CW9" s="624"/>
      <c r="CX9" s="624"/>
      <c r="CY9" s="625"/>
      <c r="CZ9" s="626">
        <v>24.9</v>
      </c>
      <c r="DA9" s="626"/>
      <c r="DB9" s="626"/>
      <c r="DC9" s="626"/>
      <c r="DD9" s="632">
        <v>2078462</v>
      </c>
      <c r="DE9" s="624"/>
      <c r="DF9" s="624"/>
      <c r="DG9" s="624"/>
      <c r="DH9" s="624"/>
      <c r="DI9" s="624"/>
      <c r="DJ9" s="624"/>
      <c r="DK9" s="624"/>
      <c r="DL9" s="624"/>
      <c r="DM9" s="624"/>
      <c r="DN9" s="624"/>
      <c r="DO9" s="624"/>
      <c r="DP9" s="625"/>
      <c r="DQ9" s="632">
        <v>426095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48108</v>
      </c>
      <c r="BH10" s="624"/>
      <c r="BI10" s="624"/>
      <c r="BJ10" s="624"/>
      <c r="BK10" s="624"/>
      <c r="BL10" s="624"/>
      <c r="BM10" s="624"/>
      <c r="BN10" s="625"/>
      <c r="BO10" s="626">
        <v>3.7</v>
      </c>
      <c r="BP10" s="626"/>
      <c r="BQ10" s="626"/>
      <c r="BR10" s="626"/>
      <c r="BS10" s="627">
        <v>8002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17904</v>
      </c>
      <c r="CS10" s="624"/>
      <c r="CT10" s="624"/>
      <c r="CU10" s="624"/>
      <c r="CV10" s="624"/>
      <c r="CW10" s="624"/>
      <c r="CX10" s="624"/>
      <c r="CY10" s="625"/>
      <c r="CZ10" s="626">
        <v>0.1</v>
      </c>
      <c r="DA10" s="626"/>
      <c r="DB10" s="626"/>
      <c r="DC10" s="626"/>
      <c r="DD10" s="632">
        <v>1666</v>
      </c>
      <c r="DE10" s="624"/>
      <c r="DF10" s="624"/>
      <c r="DG10" s="624"/>
      <c r="DH10" s="624"/>
      <c r="DI10" s="624"/>
      <c r="DJ10" s="624"/>
      <c r="DK10" s="624"/>
      <c r="DL10" s="624"/>
      <c r="DM10" s="624"/>
      <c r="DN10" s="624"/>
      <c r="DO10" s="624"/>
      <c r="DP10" s="625"/>
      <c r="DQ10" s="632">
        <v>17904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301113</v>
      </c>
      <c r="S11" s="624"/>
      <c r="T11" s="624"/>
      <c r="U11" s="624"/>
      <c r="V11" s="624"/>
      <c r="W11" s="624"/>
      <c r="X11" s="624"/>
      <c r="Y11" s="625"/>
      <c r="Z11" s="628">
        <v>2.2999999999999998</v>
      </c>
      <c r="AA11" s="629"/>
      <c r="AB11" s="629"/>
      <c r="AC11" s="635"/>
      <c r="AD11" s="632">
        <v>301113</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29870</v>
      </c>
      <c r="BH11" s="624"/>
      <c r="BI11" s="624"/>
      <c r="BJ11" s="624"/>
      <c r="BK11" s="624"/>
      <c r="BL11" s="624"/>
      <c r="BM11" s="624"/>
      <c r="BN11" s="625"/>
      <c r="BO11" s="626">
        <v>2.2999999999999998</v>
      </c>
      <c r="BP11" s="626"/>
      <c r="BQ11" s="626"/>
      <c r="BR11" s="626"/>
      <c r="BS11" s="627">
        <v>8534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840365</v>
      </c>
      <c r="CS11" s="624"/>
      <c r="CT11" s="624"/>
      <c r="CU11" s="624"/>
      <c r="CV11" s="624"/>
      <c r="CW11" s="624"/>
      <c r="CX11" s="624"/>
      <c r="CY11" s="625"/>
      <c r="CZ11" s="626">
        <v>6.6</v>
      </c>
      <c r="DA11" s="626"/>
      <c r="DB11" s="626"/>
      <c r="DC11" s="626"/>
      <c r="DD11" s="632">
        <v>143927</v>
      </c>
      <c r="DE11" s="624"/>
      <c r="DF11" s="624"/>
      <c r="DG11" s="624"/>
      <c r="DH11" s="624"/>
      <c r="DI11" s="624"/>
      <c r="DJ11" s="624"/>
      <c r="DK11" s="624"/>
      <c r="DL11" s="624"/>
      <c r="DM11" s="624"/>
      <c r="DN11" s="624"/>
      <c r="DO11" s="624"/>
      <c r="DP11" s="625"/>
      <c r="DQ11" s="632">
        <v>239656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8477</v>
      </c>
      <c r="S12" s="624"/>
      <c r="T12" s="624"/>
      <c r="U12" s="624"/>
      <c r="V12" s="624"/>
      <c r="W12" s="624"/>
      <c r="X12" s="624"/>
      <c r="Y12" s="625"/>
      <c r="Z12" s="626">
        <v>0.1</v>
      </c>
      <c r="AA12" s="626"/>
      <c r="AB12" s="626"/>
      <c r="AC12" s="626"/>
      <c r="AD12" s="627">
        <v>8477</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545361</v>
      </c>
      <c r="BH12" s="624"/>
      <c r="BI12" s="624"/>
      <c r="BJ12" s="624"/>
      <c r="BK12" s="624"/>
      <c r="BL12" s="624"/>
      <c r="BM12" s="624"/>
      <c r="BN12" s="625"/>
      <c r="BO12" s="626">
        <v>42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436222</v>
      </c>
      <c r="CS12" s="624"/>
      <c r="CT12" s="624"/>
      <c r="CU12" s="624"/>
      <c r="CV12" s="624"/>
      <c r="CW12" s="624"/>
      <c r="CX12" s="624"/>
      <c r="CY12" s="625"/>
      <c r="CZ12" s="626">
        <v>3.4</v>
      </c>
      <c r="DA12" s="626"/>
      <c r="DB12" s="626"/>
      <c r="DC12" s="626"/>
      <c r="DD12" s="632">
        <v>1100</v>
      </c>
      <c r="DE12" s="624"/>
      <c r="DF12" s="624"/>
      <c r="DG12" s="624"/>
      <c r="DH12" s="624"/>
      <c r="DI12" s="624"/>
      <c r="DJ12" s="624"/>
      <c r="DK12" s="624"/>
      <c r="DL12" s="624"/>
      <c r="DM12" s="624"/>
      <c r="DN12" s="624"/>
      <c r="DO12" s="624"/>
      <c r="DP12" s="625"/>
      <c r="DQ12" s="632">
        <v>277409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517359</v>
      </c>
      <c r="BH13" s="624"/>
      <c r="BI13" s="624"/>
      <c r="BJ13" s="624"/>
      <c r="BK13" s="624"/>
      <c r="BL13" s="624"/>
      <c r="BM13" s="624"/>
      <c r="BN13" s="625"/>
      <c r="BO13" s="626">
        <v>39.9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1456470</v>
      </c>
      <c r="CS13" s="624"/>
      <c r="CT13" s="624"/>
      <c r="CU13" s="624"/>
      <c r="CV13" s="624"/>
      <c r="CW13" s="624"/>
      <c r="CX13" s="624"/>
      <c r="CY13" s="625"/>
      <c r="CZ13" s="626">
        <v>11.5</v>
      </c>
      <c r="DA13" s="626"/>
      <c r="DB13" s="626"/>
      <c r="DC13" s="626"/>
      <c r="DD13" s="632">
        <v>779674</v>
      </c>
      <c r="DE13" s="624"/>
      <c r="DF13" s="624"/>
      <c r="DG13" s="624"/>
      <c r="DH13" s="624"/>
      <c r="DI13" s="624"/>
      <c r="DJ13" s="624"/>
      <c r="DK13" s="624"/>
      <c r="DL13" s="624"/>
      <c r="DM13" s="624"/>
      <c r="DN13" s="624"/>
      <c r="DO13" s="624"/>
      <c r="DP13" s="625"/>
      <c r="DQ13" s="632">
        <v>595372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829</v>
      </c>
      <c r="S14" s="624"/>
      <c r="T14" s="624"/>
      <c r="U14" s="624"/>
      <c r="V14" s="624"/>
      <c r="W14" s="624"/>
      <c r="X14" s="624"/>
      <c r="Y14" s="625"/>
      <c r="Z14" s="626">
        <v>0</v>
      </c>
      <c r="AA14" s="626"/>
      <c r="AB14" s="626"/>
      <c r="AC14" s="626"/>
      <c r="AD14" s="627">
        <v>829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36205</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364926</v>
      </c>
      <c r="CS14" s="624"/>
      <c r="CT14" s="624"/>
      <c r="CU14" s="624"/>
      <c r="CV14" s="624"/>
      <c r="CW14" s="624"/>
      <c r="CX14" s="624"/>
      <c r="CY14" s="625"/>
      <c r="CZ14" s="626">
        <v>2.9</v>
      </c>
      <c r="DA14" s="626"/>
      <c r="DB14" s="626"/>
      <c r="DC14" s="626"/>
      <c r="DD14" s="632" t="s">
        <v>122</v>
      </c>
      <c r="DE14" s="624"/>
      <c r="DF14" s="624"/>
      <c r="DG14" s="624"/>
      <c r="DH14" s="624"/>
      <c r="DI14" s="624"/>
      <c r="DJ14" s="624"/>
      <c r="DK14" s="624"/>
      <c r="DL14" s="624"/>
      <c r="DM14" s="624"/>
      <c r="DN14" s="624"/>
      <c r="DO14" s="624"/>
      <c r="DP14" s="625"/>
      <c r="DQ14" s="632">
        <v>305026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104738</v>
      </c>
      <c r="BH15" s="624"/>
      <c r="BI15" s="624"/>
      <c r="BJ15" s="624"/>
      <c r="BK15" s="624"/>
      <c r="BL15" s="624"/>
      <c r="BM15" s="624"/>
      <c r="BN15" s="625"/>
      <c r="BO15" s="626">
        <v>8.1</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1165627</v>
      </c>
      <c r="CS15" s="624"/>
      <c r="CT15" s="624"/>
      <c r="CU15" s="624"/>
      <c r="CV15" s="624"/>
      <c r="CW15" s="624"/>
      <c r="CX15" s="624"/>
      <c r="CY15" s="625"/>
      <c r="CZ15" s="626">
        <v>9.1999999999999993</v>
      </c>
      <c r="DA15" s="626"/>
      <c r="DB15" s="626"/>
      <c r="DC15" s="626"/>
      <c r="DD15" s="632">
        <v>235474</v>
      </c>
      <c r="DE15" s="624"/>
      <c r="DF15" s="624"/>
      <c r="DG15" s="624"/>
      <c r="DH15" s="624"/>
      <c r="DI15" s="624"/>
      <c r="DJ15" s="624"/>
      <c r="DK15" s="624"/>
      <c r="DL15" s="624"/>
      <c r="DM15" s="624"/>
      <c r="DN15" s="624"/>
      <c r="DO15" s="624"/>
      <c r="DP15" s="625"/>
      <c r="DQ15" s="632">
        <v>775841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9985</v>
      </c>
      <c r="S16" s="624"/>
      <c r="T16" s="624"/>
      <c r="U16" s="624"/>
      <c r="V16" s="624"/>
      <c r="W16" s="624"/>
      <c r="X16" s="624"/>
      <c r="Y16" s="625"/>
      <c r="Z16" s="626">
        <v>0.1</v>
      </c>
      <c r="AA16" s="626"/>
      <c r="AB16" s="626"/>
      <c r="AC16" s="626"/>
      <c r="AD16" s="627">
        <v>9985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23168</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2755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22150</v>
      </c>
      <c r="S17" s="624"/>
      <c r="T17" s="624"/>
      <c r="U17" s="624"/>
      <c r="V17" s="624"/>
      <c r="W17" s="624"/>
      <c r="X17" s="624"/>
      <c r="Y17" s="625"/>
      <c r="Z17" s="626">
        <v>0.2</v>
      </c>
      <c r="AA17" s="626"/>
      <c r="AB17" s="626"/>
      <c r="AC17" s="626"/>
      <c r="AD17" s="627">
        <v>22150</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1106485</v>
      </c>
      <c r="CS17" s="624"/>
      <c r="CT17" s="624"/>
      <c r="CU17" s="624"/>
      <c r="CV17" s="624"/>
      <c r="CW17" s="624"/>
      <c r="CX17" s="624"/>
      <c r="CY17" s="625"/>
      <c r="CZ17" s="626">
        <v>8.6999999999999993</v>
      </c>
      <c r="DA17" s="626"/>
      <c r="DB17" s="626"/>
      <c r="DC17" s="626"/>
      <c r="DD17" s="632" t="s">
        <v>122</v>
      </c>
      <c r="DE17" s="624"/>
      <c r="DF17" s="624"/>
      <c r="DG17" s="624"/>
      <c r="DH17" s="624"/>
      <c r="DI17" s="624"/>
      <c r="DJ17" s="624"/>
      <c r="DK17" s="624"/>
      <c r="DL17" s="624"/>
      <c r="DM17" s="624"/>
      <c r="DN17" s="624"/>
      <c r="DO17" s="624"/>
      <c r="DP17" s="625"/>
      <c r="DQ17" s="632">
        <v>888321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8200</v>
      </c>
      <c r="S18" s="624"/>
      <c r="T18" s="624"/>
      <c r="U18" s="624"/>
      <c r="V18" s="624"/>
      <c r="W18" s="624"/>
      <c r="X18" s="624"/>
      <c r="Y18" s="625"/>
      <c r="Z18" s="626">
        <v>0.1</v>
      </c>
      <c r="AA18" s="626"/>
      <c r="AB18" s="626"/>
      <c r="AC18" s="626"/>
      <c r="AD18" s="627">
        <v>8200</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5603</v>
      </c>
      <c r="S19" s="624"/>
      <c r="T19" s="624"/>
      <c r="U19" s="624"/>
      <c r="V19" s="624"/>
      <c r="W19" s="624"/>
      <c r="X19" s="624"/>
      <c r="Y19" s="625"/>
      <c r="Z19" s="626">
        <v>0</v>
      </c>
      <c r="AA19" s="626"/>
      <c r="AB19" s="626"/>
      <c r="AC19" s="626"/>
      <c r="AD19" s="627">
        <v>5603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51688</v>
      </c>
      <c r="BH19" s="624"/>
      <c r="BI19" s="624"/>
      <c r="BJ19" s="624"/>
      <c r="BK19" s="624"/>
      <c r="BL19" s="624"/>
      <c r="BM19" s="624"/>
      <c r="BN19" s="625"/>
      <c r="BO19" s="626">
        <v>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2597</v>
      </c>
      <c r="S20" s="624"/>
      <c r="T20" s="624"/>
      <c r="U20" s="624"/>
      <c r="V20" s="624"/>
      <c r="W20" s="624"/>
      <c r="X20" s="624"/>
      <c r="Y20" s="625"/>
      <c r="Z20" s="626">
        <v>0</v>
      </c>
      <c r="AA20" s="626"/>
      <c r="AB20" s="626"/>
      <c r="AC20" s="626"/>
      <c r="AD20" s="627">
        <v>2597</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51688</v>
      </c>
      <c r="BH20" s="624"/>
      <c r="BI20" s="624"/>
      <c r="BJ20" s="624"/>
      <c r="BK20" s="624"/>
      <c r="BL20" s="624"/>
      <c r="BM20" s="624"/>
      <c r="BN20" s="625"/>
      <c r="BO20" s="626">
        <v>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12669047</v>
      </c>
      <c r="CS20" s="624"/>
      <c r="CT20" s="624"/>
      <c r="CU20" s="624"/>
      <c r="CV20" s="624"/>
      <c r="CW20" s="624"/>
      <c r="CX20" s="624"/>
      <c r="CY20" s="625"/>
      <c r="CZ20" s="626">
        <v>100</v>
      </c>
      <c r="DA20" s="626"/>
      <c r="DB20" s="626"/>
      <c r="DC20" s="626"/>
      <c r="DD20" s="632">
        <v>3296287</v>
      </c>
      <c r="DE20" s="624"/>
      <c r="DF20" s="624"/>
      <c r="DG20" s="624"/>
      <c r="DH20" s="624"/>
      <c r="DI20" s="624"/>
      <c r="DJ20" s="624"/>
      <c r="DK20" s="624"/>
      <c r="DL20" s="624"/>
      <c r="DM20" s="624"/>
      <c r="DN20" s="624"/>
      <c r="DO20" s="624"/>
      <c r="DP20" s="625"/>
      <c r="DQ20" s="632">
        <v>6076098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3897223</v>
      </c>
      <c r="S21" s="624"/>
      <c r="T21" s="624"/>
      <c r="U21" s="624"/>
      <c r="V21" s="624"/>
      <c r="W21" s="624"/>
      <c r="X21" s="624"/>
      <c r="Y21" s="625"/>
      <c r="Z21" s="626">
        <v>30.1</v>
      </c>
      <c r="AA21" s="626"/>
      <c r="AB21" s="626"/>
      <c r="AC21" s="626"/>
      <c r="AD21" s="627">
        <v>3345042</v>
      </c>
      <c r="AE21" s="627"/>
      <c r="AF21" s="627"/>
      <c r="AG21" s="627"/>
      <c r="AH21" s="627"/>
      <c r="AI21" s="627"/>
      <c r="AJ21" s="627"/>
      <c r="AK21" s="627"/>
      <c r="AL21" s="628">
        <v>66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1518</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3345042</v>
      </c>
      <c r="S22" s="624"/>
      <c r="T22" s="624"/>
      <c r="U22" s="624"/>
      <c r="V22" s="624"/>
      <c r="W22" s="624"/>
      <c r="X22" s="624"/>
      <c r="Y22" s="625"/>
      <c r="Z22" s="626">
        <v>25.8</v>
      </c>
      <c r="AA22" s="626"/>
      <c r="AB22" s="626"/>
      <c r="AC22" s="626"/>
      <c r="AD22" s="627">
        <v>3345042</v>
      </c>
      <c r="AE22" s="627"/>
      <c r="AF22" s="627"/>
      <c r="AG22" s="627"/>
      <c r="AH22" s="627"/>
      <c r="AI22" s="627"/>
      <c r="AJ22" s="627"/>
      <c r="AK22" s="627"/>
      <c r="AL22" s="628">
        <v>66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552181</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50170</v>
      </c>
      <c r="BH23" s="624"/>
      <c r="BI23" s="624"/>
      <c r="BJ23" s="624"/>
      <c r="BK23" s="624"/>
      <c r="BL23" s="624"/>
      <c r="BM23" s="624"/>
      <c r="BN23" s="625"/>
      <c r="BO23" s="626">
        <v>3.9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3653931</v>
      </c>
      <c r="CS24" s="613"/>
      <c r="CT24" s="613"/>
      <c r="CU24" s="613"/>
      <c r="CV24" s="613"/>
      <c r="CW24" s="613"/>
      <c r="CX24" s="613"/>
      <c r="CY24" s="614"/>
      <c r="CZ24" s="617">
        <v>28.8</v>
      </c>
      <c r="DA24" s="618"/>
      <c r="DB24" s="618"/>
      <c r="DC24" s="634"/>
      <c r="DD24" s="653">
        <v>2592599</v>
      </c>
      <c r="DE24" s="613"/>
      <c r="DF24" s="613"/>
      <c r="DG24" s="613"/>
      <c r="DH24" s="613"/>
      <c r="DI24" s="613"/>
      <c r="DJ24" s="613"/>
      <c r="DK24" s="614"/>
      <c r="DL24" s="653">
        <v>2255988</v>
      </c>
      <c r="DM24" s="613"/>
      <c r="DN24" s="613"/>
      <c r="DO24" s="613"/>
      <c r="DP24" s="613"/>
      <c r="DQ24" s="613"/>
      <c r="DR24" s="613"/>
      <c r="DS24" s="613"/>
      <c r="DT24" s="613"/>
      <c r="DU24" s="613"/>
      <c r="DV24" s="614"/>
      <c r="DW24" s="617">
        <v>44.3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5664313</v>
      </c>
      <c r="S25" s="624"/>
      <c r="T25" s="624"/>
      <c r="U25" s="624"/>
      <c r="V25" s="624"/>
      <c r="W25" s="624"/>
      <c r="X25" s="624"/>
      <c r="Y25" s="625"/>
      <c r="Z25" s="626">
        <v>43.7</v>
      </c>
      <c r="AA25" s="626"/>
      <c r="AB25" s="626"/>
      <c r="AC25" s="626"/>
      <c r="AD25" s="627">
        <v>5061962</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1310872</v>
      </c>
      <c r="CS25" s="656"/>
      <c r="CT25" s="656"/>
      <c r="CU25" s="656"/>
      <c r="CV25" s="656"/>
      <c r="CW25" s="656"/>
      <c r="CX25" s="656"/>
      <c r="CY25" s="657"/>
      <c r="CZ25" s="628">
        <v>10.3</v>
      </c>
      <c r="DA25" s="654"/>
      <c r="DB25" s="654"/>
      <c r="DC25" s="658"/>
      <c r="DD25" s="632">
        <v>1136423</v>
      </c>
      <c r="DE25" s="656"/>
      <c r="DF25" s="656"/>
      <c r="DG25" s="656"/>
      <c r="DH25" s="656"/>
      <c r="DI25" s="656"/>
      <c r="DJ25" s="656"/>
      <c r="DK25" s="657"/>
      <c r="DL25" s="632">
        <v>1030925</v>
      </c>
      <c r="DM25" s="656"/>
      <c r="DN25" s="656"/>
      <c r="DO25" s="656"/>
      <c r="DP25" s="656"/>
      <c r="DQ25" s="656"/>
      <c r="DR25" s="656"/>
      <c r="DS25" s="656"/>
      <c r="DT25" s="656"/>
      <c r="DU25" s="656"/>
      <c r="DV25" s="657"/>
      <c r="DW25" s="628">
        <v>20.3</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1233</v>
      </c>
      <c r="S26" s="624"/>
      <c r="T26" s="624"/>
      <c r="U26" s="624"/>
      <c r="V26" s="624"/>
      <c r="W26" s="624"/>
      <c r="X26" s="624"/>
      <c r="Y26" s="625"/>
      <c r="Z26" s="626">
        <v>0</v>
      </c>
      <c r="AA26" s="626"/>
      <c r="AB26" s="626"/>
      <c r="AC26" s="626"/>
      <c r="AD26" s="627">
        <v>1233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809285</v>
      </c>
      <c r="CS26" s="624"/>
      <c r="CT26" s="624"/>
      <c r="CU26" s="624"/>
      <c r="CV26" s="624"/>
      <c r="CW26" s="624"/>
      <c r="CX26" s="624"/>
      <c r="CY26" s="625"/>
      <c r="CZ26" s="628">
        <v>6.4</v>
      </c>
      <c r="DA26" s="654"/>
      <c r="DB26" s="654"/>
      <c r="DC26" s="658"/>
      <c r="DD26" s="632">
        <v>712815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83923</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1297599</v>
      </c>
      <c r="BH27" s="624"/>
      <c r="BI27" s="624"/>
      <c r="BJ27" s="624"/>
      <c r="BK27" s="624"/>
      <c r="BL27" s="624"/>
      <c r="BM27" s="624"/>
      <c r="BN27" s="625"/>
      <c r="BO27" s="626">
        <v>100</v>
      </c>
      <c r="BP27" s="626"/>
      <c r="BQ27" s="626"/>
      <c r="BR27" s="626"/>
      <c r="BS27" s="627">
        <v>16536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1236574</v>
      </c>
      <c r="CS27" s="656"/>
      <c r="CT27" s="656"/>
      <c r="CU27" s="656"/>
      <c r="CV27" s="656"/>
      <c r="CW27" s="656"/>
      <c r="CX27" s="656"/>
      <c r="CY27" s="657"/>
      <c r="CZ27" s="628">
        <v>9.8000000000000007</v>
      </c>
      <c r="DA27" s="654"/>
      <c r="DB27" s="654"/>
      <c r="DC27" s="658"/>
      <c r="DD27" s="632">
        <v>567855</v>
      </c>
      <c r="DE27" s="656"/>
      <c r="DF27" s="656"/>
      <c r="DG27" s="656"/>
      <c r="DH27" s="656"/>
      <c r="DI27" s="656"/>
      <c r="DJ27" s="656"/>
      <c r="DK27" s="657"/>
      <c r="DL27" s="632">
        <v>336742</v>
      </c>
      <c r="DM27" s="656"/>
      <c r="DN27" s="656"/>
      <c r="DO27" s="656"/>
      <c r="DP27" s="656"/>
      <c r="DQ27" s="656"/>
      <c r="DR27" s="656"/>
      <c r="DS27" s="656"/>
      <c r="DT27" s="656"/>
      <c r="DU27" s="656"/>
      <c r="DV27" s="657"/>
      <c r="DW27" s="628">
        <v>6.6</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210733</v>
      </c>
      <c r="S28" s="624"/>
      <c r="T28" s="624"/>
      <c r="U28" s="624"/>
      <c r="V28" s="624"/>
      <c r="W28" s="624"/>
      <c r="X28" s="624"/>
      <c r="Y28" s="625"/>
      <c r="Z28" s="626">
        <v>1.6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1106485</v>
      </c>
      <c r="CS28" s="624"/>
      <c r="CT28" s="624"/>
      <c r="CU28" s="624"/>
      <c r="CV28" s="624"/>
      <c r="CW28" s="624"/>
      <c r="CX28" s="624"/>
      <c r="CY28" s="625"/>
      <c r="CZ28" s="628">
        <v>8.6999999999999993</v>
      </c>
      <c r="DA28" s="654"/>
      <c r="DB28" s="654"/>
      <c r="DC28" s="658"/>
      <c r="DD28" s="632">
        <v>888321</v>
      </c>
      <c r="DE28" s="624"/>
      <c r="DF28" s="624"/>
      <c r="DG28" s="624"/>
      <c r="DH28" s="624"/>
      <c r="DI28" s="624"/>
      <c r="DJ28" s="624"/>
      <c r="DK28" s="625"/>
      <c r="DL28" s="632">
        <v>888321</v>
      </c>
      <c r="DM28" s="624"/>
      <c r="DN28" s="624"/>
      <c r="DO28" s="624"/>
      <c r="DP28" s="624"/>
      <c r="DQ28" s="624"/>
      <c r="DR28" s="624"/>
      <c r="DS28" s="624"/>
      <c r="DT28" s="624"/>
      <c r="DU28" s="624"/>
      <c r="DV28" s="625"/>
      <c r="DW28" s="628">
        <v>17.5</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32965</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1106242</v>
      </c>
      <c r="CS29" s="656"/>
      <c r="CT29" s="656"/>
      <c r="CU29" s="656"/>
      <c r="CV29" s="656"/>
      <c r="CW29" s="656"/>
      <c r="CX29" s="656"/>
      <c r="CY29" s="657"/>
      <c r="CZ29" s="628">
        <v>8.6999999999999993</v>
      </c>
      <c r="DA29" s="654"/>
      <c r="DB29" s="654"/>
      <c r="DC29" s="658"/>
      <c r="DD29" s="632">
        <v>888078</v>
      </c>
      <c r="DE29" s="656"/>
      <c r="DF29" s="656"/>
      <c r="DG29" s="656"/>
      <c r="DH29" s="656"/>
      <c r="DI29" s="656"/>
      <c r="DJ29" s="656"/>
      <c r="DK29" s="657"/>
      <c r="DL29" s="632">
        <v>888078</v>
      </c>
      <c r="DM29" s="656"/>
      <c r="DN29" s="656"/>
      <c r="DO29" s="656"/>
      <c r="DP29" s="656"/>
      <c r="DQ29" s="656"/>
      <c r="DR29" s="656"/>
      <c r="DS29" s="656"/>
      <c r="DT29" s="656"/>
      <c r="DU29" s="656"/>
      <c r="DV29" s="657"/>
      <c r="DW29" s="628">
        <v>17.5</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1453368</v>
      </c>
      <c r="S30" s="624"/>
      <c r="T30" s="624"/>
      <c r="U30" s="624"/>
      <c r="V30" s="624"/>
      <c r="W30" s="624"/>
      <c r="X30" s="624"/>
      <c r="Y30" s="625"/>
      <c r="Z30" s="626">
        <v>11.2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1068802</v>
      </c>
      <c r="CS30" s="624"/>
      <c r="CT30" s="624"/>
      <c r="CU30" s="624"/>
      <c r="CV30" s="624"/>
      <c r="CW30" s="624"/>
      <c r="CX30" s="624"/>
      <c r="CY30" s="625"/>
      <c r="CZ30" s="628">
        <v>8.4</v>
      </c>
      <c r="DA30" s="654"/>
      <c r="DB30" s="654"/>
      <c r="DC30" s="658"/>
      <c r="DD30" s="632">
        <v>865436</v>
      </c>
      <c r="DE30" s="624"/>
      <c r="DF30" s="624"/>
      <c r="DG30" s="624"/>
      <c r="DH30" s="624"/>
      <c r="DI30" s="624"/>
      <c r="DJ30" s="624"/>
      <c r="DK30" s="625"/>
      <c r="DL30" s="632">
        <v>865436</v>
      </c>
      <c r="DM30" s="624"/>
      <c r="DN30" s="624"/>
      <c r="DO30" s="624"/>
      <c r="DP30" s="624"/>
      <c r="DQ30" s="624"/>
      <c r="DR30" s="624"/>
      <c r="DS30" s="624"/>
      <c r="DT30" s="624"/>
      <c r="DU30" s="624"/>
      <c r="DV30" s="625"/>
      <c r="DW30" s="628">
        <v>17</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95</v>
      </c>
      <c r="BN31" s="667"/>
      <c r="BO31" s="667"/>
      <c r="BP31" s="667"/>
      <c r="BQ31" s="668"/>
      <c r="BR31" s="679">
        <v>99.3</v>
      </c>
      <c r="BS31" s="667"/>
      <c r="BT31" s="667"/>
      <c r="BU31" s="667"/>
      <c r="BV31" s="667"/>
      <c r="BW31" s="667"/>
      <c r="BX31" s="618">
        <v>94.7</v>
      </c>
      <c r="BY31" s="667"/>
      <c r="BZ31" s="667"/>
      <c r="CA31" s="667"/>
      <c r="CB31" s="668"/>
      <c r="CD31" s="661"/>
      <c r="CE31" s="662"/>
      <c r="CF31" s="620" t="s">
        <v>300</v>
      </c>
      <c r="CG31" s="621"/>
      <c r="CH31" s="621"/>
      <c r="CI31" s="621"/>
      <c r="CJ31" s="621"/>
      <c r="CK31" s="621"/>
      <c r="CL31" s="621"/>
      <c r="CM31" s="621"/>
      <c r="CN31" s="621"/>
      <c r="CO31" s="621"/>
      <c r="CP31" s="621"/>
      <c r="CQ31" s="622"/>
      <c r="CR31" s="623">
        <v>37440</v>
      </c>
      <c r="CS31" s="656"/>
      <c r="CT31" s="656"/>
      <c r="CU31" s="656"/>
      <c r="CV31" s="656"/>
      <c r="CW31" s="656"/>
      <c r="CX31" s="656"/>
      <c r="CY31" s="657"/>
      <c r="CZ31" s="628">
        <v>0.3</v>
      </c>
      <c r="DA31" s="654"/>
      <c r="DB31" s="654"/>
      <c r="DC31" s="658"/>
      <c r="DD31" s="632">
        <v>22642</v>
      </c>
      <c r="DE31" s="656"/>
      <c r="DF31" s="656"/>
      <c r="DG31" s="656"/>
      <c r="DH31" s="656"/>
      <c r="DI31" s="656"/>
      <c r="DJ31" s="656"/>
      <c r="DK31" s="657"/>
      <c r="DL31" s="632">
        <v>22642</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1019496</v>
      </c>
      <c r="S32" s="624"/>
      <c r="T32" s="624"/>
      <c r="U32" s="624"/>
      <c r="V32" s="624"/>
      <c r="W32" s="624"/>
      <c r="X32" s="624"/>
      <c r="Y32" s="625"/>
      <c r="Z32" s="626">
        <v>7.9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6"/>
      <c r="BI32" s="656"/>
      <c r="BJ32" s="656"/>
      <c r="BK32" s="656"/>
      <c r="BL32" s="656"/>
      <c r="BM32" s="629">
        <v>97.9</v>
      </c>
      <c r="BN32" s="656"/>
      <c r="BO32" s="656"/>
      <c r="BP32" s="656"/>
      <c r="BQ32" s="678"/>
      <c r="BR32" s="680">
        <v>99.1</v>
      </c>
      <c r="BS32" s="656"/>
      <c r="BT32" s="656"/>
      <c r="BU32" s="656"/>
      <c r="BV32" s="656"/>
      <c r="BW32" s="656"/>
      <c r="BX32" s="629">
        <v>97.1</v>
      </c>
      <c r="BY32" s="656"/>
      <c r="BZ32" s="656"/>
      <c r="CA32" s="656"/>
      <c r="CB32" s="678"/>
      <c r="CD32" s="663"/>
      <c r="CE32" s="664"/>
      <c r="CF32" s="620" t="s">
        <v>304</v>
      </c>
      <c r="CG32" s="621"/>
      <c r="CH32" s="621"/>
      <c r="CI32" s="621"/>
      <c r="CJ32" s="621"/>
      <c r="CK32" s="621"/>
      <c r="CL32" s="621"/>
      <c r="CM32" s="621"/>
      <c r="CN32" s="621"/>
      <c r="CO32" s="621"/>
      <c r="CP32" s="621"/>
      <c r="CQ32" s="622"/>
      <c r="CR32" s="623">
        <v>243</v>
      </c>
      <c r="CS32" s="624"/>
      <c r="CT32" s="624"/>
      <c r="CU32" s="624"/>
      <c r="CV32" s="624"/>
      <c r="CW32" s="624"/>
      <c r="CX32" s="624"/>
      <c r="CY32" s="625"/>
      <c r="CZ32" s="628">
        <v>0</v>
      </c>
      <c r="DA32" s="654"/>
      <c r="DB32" s="654"/>
      <c r="DC32" s="658"/>
      <c r="DD32" s="632">
        <v>243</v>
      </c>
      <c r="DE32" s="624"/>
      <c r="DF32" s="624"/>
      <c r="DG32" s="624"/>
      <c r="DH32" s="624"/>
      <c r="DI32" s="624"/>
      <c r="DJ32" s="624"/>
      <c r="DK32" s="625"/>
      <c r="DL32" s="632">
        <v>243</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30456</v>
      </c>
      <c r="S33" s="624"/>
      <c r="T33" s="624"/>
      <c r="U33" s="624"/>
      <c r="V33" s="624"/>
      <c r="W33" s="624"/>
      <c r="X33" s="624"/>
      <c r="Y33" s="625"/>
      <c r="Z33" s="626">
        <v>0.2</v>
      </c>
      <c r="AA33" s="626"/>
      <c r="AB33" s="626"/>
      <c r="AC33" s="626"/>
      <c r="AD33" s="627">
        <v>1565</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91.2</v>
      </c>
      <c r="BN33" s="682"/>
      <c r="BO33" s="682"/>
      <c r="BP33" s="682"/>
      <c r="BQ33" s="684"/>
      <c r="BR33" s="681">
        <v>99.3</v>
      </c>
      <c r="BS33" s="682"/>
      <c r="BT33" s="682"/>
      <c r="BU33" s="682"/>
      <c r="BV33" s="682"/>
      <c r="BW33" s="682"/>
      <c r="BX33" s="683">
        <v>91.1</v>
      </c>
      <c r="BY33" s="682"/>
      <c r="BZ33" s="682"/>
      <c r="CA33" s="682"/>
      <c r="CB33" s="684"/>
      <c r="CD33" s="620" t="s">
        <v>307</v>
      </c>
      <c r="CE33" s="621"/>
      <c r="CF33" s="621"/>
      <c r="CG33" s="621"/>
      <c r="CH33" s="621"/>
      <c r="CI33" s="621"/>
      <c r="CJ33" s="621"/>
      <c r="CK33" s="621"/>
      <c r="CL33" s="621"/>
      <c r="CM33" s="621"/>
      <c r="CN33" s="621"/>
      <c r="CO33" s="621"/>
      <c r="CP33" s="621"/>
      <c r="CQ33" s="622"/>
      <c r="CR33" s="623">
        <v>5695661</v>
      </c>
      <c r="CS33" s="656"/>
      <c r="CT33" s="656"/>
      <c r="CU33" s="656"/>
      <c r="CV33" s="656"/>
      <c r="CW33" s="656"/>
      <c r="CX33" s="656"/>
      <c r="CY33" s="657"/>
      <c r="CZ33" s="628">
        <v>45</v>
      </c>
      <c r="DA33" s="654"/>
      <c r="DB33" s="654"/>
      <c r="DC33" s="658"/>
      <c r="DD33" s="632">
        <v>3376189</v>
      </c>
      <c r="DE33" s="656"/>
      <c r="DF33" s="656"/>
      <c r="DG33" s="656"/>
      <c r="DH33" s="656"/>
      <c r="DI33" s="656"/>
      <c r="DJ33" s="656"/>
      <c r="DK33" s="657"/>
      <c r="DL33" s="632">
        <v>2433068</v>
      </c>
      <c r="DM33" s="656"/>
      <c r="DN33" s="656"/>
      <c r="DO33" s="656"/>
      <c r="DP33" s="656"/>
      <c r="DQ33" s="656"/>
      <c r="DR33" s="656"/>
      <c r="DS33" s="656"/>
      <c r="DT33" s="656"/>
      <c r="DU33" s="656"/>
      <c r="DV33" s="657"/>
      <c r="DW33" s="628">
        <v>47.8</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287018</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1571079</v>
      </c>
      <c r="CS34" s="624"/>
      <c r="CT34" s="624"/>
      <c r="CU34" s="624"/>
      <c r="CV34" s="624"/>
      <c r="CW34" s="624"/>
      <c r="CX34" s="624"/>
      <c r="CY34" s="625"/>
      <c r="CZ34" s="628">
        <v>12.4</v>
      </c>
      <c r="DA34" s="654"/>
      <c r="DB34" s="654"/>
      <c r="DC34" s="658"/>
      <c r="DD34" s="632">
        <v>1054557</v>
      </c>
      <c r="DE34" s="624"/>
      <c r="DF34" s="624"/>
      <c r="DG34" s="624"/>
      <c r="DH34" s="624"/>
      <c r="DI34" s="624"/>
      <c r="DJ34" s="624"/>
      <c r="DK34" s="625"/>
      <c r="DL34" s="632">
        <v>900796</v>
      </c>
      <c r="DM34" s="624"/>
      <c r="DN34" s="624"/>
      <c r="DO34" s="624"/>
      <c r="DP34" s="624"/>
      <c r="DQ34" s="624"/>
      <c r="DR34" s="624"/>
      <c r="DS34" s="624"/>
      <c r="DT34" s="624"/>
      <c r="DU34" s="624"/>
      <c r="DV34" s="625"/>
      <c r="DW34" s="628">
        <v>17.7</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197138</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295448</v>
      </c>
      <c r="CS35" s="656"/>
      <c r="CT35" s="656"/>
      <c r="CU35" s="656"/>
      <c r="CV35" s="656"/>
      <c r="CW35" s="656"/>
      <c r="CX35" s="656"/>
      <c r="CY35" s="657"/>
      <c r="CZ35" s="628">
        <v>2.2999999999999998</v>
      </c>
      <c r="DA35" s="654"/>
      <c r="DB35" s="654"/>
      <c r="DC35" s="658"/>
      <c r="DD35" s="632">
        <v>259539</v>
      </c>
      <c r="DE35" s="656"/>
      <c r="DF35" s="656"/>
      <c r="DG35" s="656"/>
      <c r="DH35" s="656"/>
      <c r="DI35" s="656"/>
      <c r="DJ35" s="656"/>
      <c r="DK35" s="657"/>
      <c r="DL35" s="632">
        <v>216858</v>
      </c>
      <c r="DM35" s="656"/>
      <c r="DN35" s="656"/>
      <c r="DO35" s="656"/>
      <c r="DP35" s="656"/>
      <c r="DQ35" s="656"/>
      <c r="DR35" s="656"/>
      <c r="DS35" s="656"/>
      <c r="DT35" s="656"/>
      <c r="DU35" s="656"/>
      <c r="DV35" s="657"/>
      <c r="DW35" s="628">
        <v>4.3</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326545</v>
      </c>
      <c r="S36" s="624"/>
      <c r="T36" s="624"/>
      <c r="U36" s="624"/>
      <c r="V36" s="624"/>
      <c r="W36" s="624"/>
      <c r="X36" s="624"/>
      <c r="Y36" s="625"/>
      <c r="Z36" s="626">
        <v>2.5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958873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10750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2545606</v>
      </c>
      <c r="CS36" s="624"/>
      <c r="CT36" s="624"/>
      <c r="CU36" s="624"/>
      <c r="CV36" s="624"/>
      <c r="CW36" s="624"/>
      <c r="CX36" s="624"/>
      <c r="CY36" s="625"/>
      <c r="CZ36" s="628">
        <v>20.100000000000001</v>
      </c>
      <c r="DA36" s="654"/>
      <c r="DB36" s="654"/>
      <c r="DC36" s="658"/>
      <c r="DD36" s="632">
        <v>1131182</v>
      </c>
      <c r="DE36" s="624"/>
      <c r="DF36" s="624"/>
      <c r="DG36" s="624"/>
      <c r="DH36" s="624"/>
      <c r="DI36" s="624"/>
      <c r="DJ36" s="624"/>
      <c r="DK36" s="625"/>
      <c r="DL36" s="632">
        <v>792494</v>
      </c>
      <c r="DM36" s="624"/>
      <c r="DN36" s="624"/>
      <c r="DO36" s="624"/>
      <c r="DP36" s="624"/>
      <c r="DQ36" s="624"/>
      <c r="DR36" s="624"/>
      <c r="DS36" s="624"/>
      <c r="DT36" s="624"/>
      <c r="DU36" s="624"/>
      <c r="DV36" s="625"/>
      <c r="DW36" s="628">
        <v>15.6</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192938</v>
      </c>
      <c r="S37" s="624"/>
      <c r="T37" s="624"/>
      <c r="U37" s="624"/>
      <c r="V37" s="624"/>
      <c r="W37" s="624"/>
      <c r="X37" s="624"/>
      <c r="Y37" s="625"/>
      <c r="Z37" s="626">
        <v>1.5</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260015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-8770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904430</v>
      </c>
      <c r="CS37" s="656"/>
      <c r="CT37" s="656"/>
      <c r="CU37" s="656"/>
      <c r="CV37" s="656"/>
      <c r="CW37" s="656"/>
      <c r="CX37" s="656"/>
      <c r="CY37" s="657"/>
      <c r="CZ37" s="628">
        <v>7.1</v>
      </c>
      <c r="DA37" s="654"/>
      <c r="DB37" s="654"/>
      <c r="DC37" s="658"/>
      <c r="DD37" s="632">
        <v>322430</v>
      </c>
      <c r="DE37" s="656"/>
      <c r="DF37" s="656"/>
      <c r="DG37" s="656"/>
      <c r="DH37" s="656"/>
      <c r="DI37" s="656"/>
      <c r="DJ37" s="656"/>
      <c r="DK37" s="657"/>
      <c r="DL37" s="632">
        <v>308226</v>
      </c>
      <c r="DM37" s="656"/>
      <c r="DN37" s="656"/>
      <c r="DO37" s="656"/>
      <c r="DP37" s="656"/>
      <c r="DQ37" s="656"/>
      <c r="DR37" s="656"/>
      <c r="DS37" s="656"/>
      <c r="DT37" s="656"/>
      <c r="DU37" s="656"/>
      <c r="DV37" s="657"/>
      <c r="DW37" s="628">
        <v>6.1</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3464421</v>
      </c>
      <c r="S38" s="624"/>
      <c r="T38" s="624"/>
      <c r="U38" s="624"/>
      <c r="V38" s="624"/>
      <c r="W38" s="624"/>
      <c r="X38" s="624"/>
      <c r="Y38" s="625"/>
      <c r="Z38" s="626">
        <v>26.7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24565</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1496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694842</v>
      </c>
      <c r="CS38" s="624"/>
      <c r="CT38" s="624"/>
      <c r="CU38" s="624"/>
      <c r="CV38" s="624"/>
      <c r="CW38" s="624"/>
      <c r="CX38" s="624"/>
      <c r="CY38" s="625"/>
      <c r="CZ38" s="628">
        <v>5.5</v>
      </c>
      <c r="DA38" s="654"/>
      <c r="DB38" s="654"/>
      <c r="DC38" s="658"/>
      <c r="DD38" s="632">
        <v>573409</v>
      </c>
      <c r="DE38" s="624"/>
      <c r="DF38" s="624"/>
      <c r="DG38" s="624"/>
      <c r="DH38" s="624"/>
      <c r="DI38" s="624"/>
      <c r="DJ38" s="624"/>
      <c r="DK38" s="625"/>
      <c r="DL38" s="632">
        <v>522920</v>
      </c>
      <c r="DM38" s="624"/>
      <c r="DN38" s="624"/>
      <c r="DO38" s="624"/>
      <c r="DP38" s="624"/>
      <c r="DQ38" s="624"/>
      <c r="DR38" s="624"/>
      <c r="DS38" s="624"/>
      <c r="DT38" s="624"/>
      <c r="DU38" s="624"/>
      <c r="DV38" s="625"/>
      <c r="DW38" s="628">
        <v>10.3</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4016</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2426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465689</v>
      </c>
      <c r="CS39" s="656"/>
      <c r="CT39" s="656"/>
      <c r="CU39" s="656"/>
      <c r="CV39" s="656"/>
      <c r="CW39" s="656"/>
      <c r="CX39" s="656"/>
      <c r="CY39" s="657"/>
      <c r="CZ39" s="628">
        <v>3.7</v>
      </c>
      <c r="DA39" s="654"/>
      <c r="DB39" s="654"/>
      <c r="DC39" s="658"/>
      <c r="DD39" s="632">
        <v>334505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24384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122997</v>
      </c>
      <c r="CS40" s="624"/>
      <c r="CT40" s="624"/>
      <c r="CU40" s="624"/>
      <c r="CV40" s="624"/>
      <c r="CW40" s="624"/>
      <c r="CX40" s="624"/>
      <c r="CY40" s="625"/>
      <c r="CZ40" s="628">
        <v>1</v>
      </c>
      <c r="DA40" s="654"/>
      <c r="DB40" s="654"/>
      <c r="DC40" s="658"/>
      <c r="DD40" s="632">
        <v>22997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12964547</v>
      </c>
      <c r="S41" s="696"/>
      <c r="T41" s="696"/>
      <c r="U41" s="696"/>
      <c r="V41" s="696"/>
      <c r="W41" s="696"/>
      <c r="X41" s="696"/>
      <c r="Y41" s="700"/>
      <c r="Z41" s="701">
        <v>100</v>
      </c>
      <c r="AA41" s="701"/>
      <c r="AB41" s="701"/>
      <c r="AC41" s="701"/>
      <c r="AD41" s="702">
        <v>5064760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125746</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544531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3319455</v>
      </c>
      <c r="CS42" s="656"/>
      <c r="CT42" s="656"/>
      <c r="CU42" s="656"/>
      <c r="CV42" s="656"/>
      <c r="CW42" s="656"/>
      <c r="CX42" s="656"/>
      <c r="CY42" s="657"/>
      <c r="CZ42" s="628">
        <v>26.2</v>
      </c>
      <c r="DA42" s="654"/>
      <c r="DB42" s="654"/>
      <c r="DC42" s="658"/>
      <c r="DD42" s="632">
        <v>107310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26856</v>
      </c>
      <c r="CS43" s="656"/>
      <c r="CT43" s="656"/>
      <c r="CU43" s="656"/>
      <c r="CV43" s="656"/>
      <c r="CW43" s="656"/>
      <c r="CX43" s="656"/>
      <c r="CY43" s="657"/>
      <c r="CZ43" s="628">
        <v>0.2</v>
      </c>
      <c r="DA43" s="654"/>
      <c r="DB43" s="654"/>
      <c r="DC43" s="658"/>
      <c r="DD43" s="632">
        <v>14012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3296287</v>
      </c>
      <c r="CS44" s="624"/>
      <c r="CT44" s="624"/>
      <c r="CU44" s="624"/>
      <c r="CV44" s="624"/>
      <c r="CW44" s="624"/>
      <c r="CX44" s="624"/>
      <c r="CY44" s="625"/>
      <c r="CZ44" s="628">
        <v>26</v>
      </c>
      <c r="DA44" s="629"/>
      <c r="DB44" s="629"/>
      <c r="DC44" s="635"/>
      <c r="DD44" s="632">
        <v>104555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821445</v>
      </c>
      <c r="CS45" s="656"/>
      <c r="CT45" s="656"/>
      <c r="CU45" s="656"/>
      <c r="CV45" s="656"/>
      <c r="CW45" s="656"/>
      <c r="CX45" s="656"/>
      <c r="CY45" s="657"/>
      <c r="CZ45" s="628">
        <v>6.5</v>
      </c>
      <c r="DA45" s="654"/>
      <c r="DB45" s="654"/>
      <c r="DC45" s="658"/>
      <c r="DD45" s="632">
        <v>7368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2470497</v>
      </c>
      <c r="CS46" s="624"/>
      <c r="CT46" s="624"/>
      <c r="CU46" s="624"/>
      <c r="CV46" s="624"/>
      <c r="CW46" s="624"/>
      <c r="CX46" s="624"/>
      <c r="CY46" s="625"/>
      <c r="CZ46" s="628">
        <v>19.5</v>
      </c>
      <c r="DA46" s="629"/>
      <c r="DB46" s="629"/>
      <c r="DC46" s="635"/>
      <c r="DD46" s="632">
        <v>96851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23168</v>
      </c>
      <c r="CS47" s="656"/>
      <c r="CT47" s="656"/>
      <c r="CU47" s="656"/>
      <c r="CV47" s="656"/>
      <c r="CW47" s="656"/>
      <c r="CX47" s="656"/>
      <c r="CY47" s="657"/>
      <c r="CZ47" s="628">
        <v>0.2</v>
      </c>
      <c r="DA47" s="654"/>
      <c r="DB47" s="654"/>
      <c r="DC47" s="658"/>
      <c r="DD47" s="632">
        <v>2755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12669047</v>
      </c>
      <c r="CS49" s="682"/>
      <c r="CT49" s="682"/>
      <c r="CU49" s="682"/>
      <c r="CV49" s="682"/>
      <c r="CW49" s="682"/>
      <c r="CX49" s="682"/>
      <c r="CY49" s="711"/>
      <c r="CZ49" s="703">
        <v>100</v>
      </c>
      <c r="DA49" s="712"/>
      <c r="DB49" s="712"/>
      <c r="DC49" s="713"/>
      <c r="DD49" s="714">
        <v>6076098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FMHxHyvOm4xGjlkaSmKK0DvFO8BIoIVvfg9WC0n1/OodfdYqdGHuzYo29oCN6doL7eejV0A8ViAvYb1xPalJg==" saltValue="aQ0iB8I9cNP7ZLgOABv0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15" sqref="AK15:AO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12943</v>
      </c>
      <c r="R7" s="753"/>
      <c r="S7" s="753"/>
      <c r="T7" s="753"/>
      <c r="U7" s="753"/>
      <c r="V7" s="753">
        <v>12648</v>
      </c>
      <c r="W7" s="753"/>
      <c r="X7" s="753"/>
      <c r="Y7" s="753"/>
      <c r="Z7" s="753"/>
      <c r="AA7" s="753">
        <v>295</v>
      </c>
      <c r="AB7" s="753"/>
      <c r="AC7" s="753"/>
      <c r="AD7" s="753"/>
      <c r="AE7" s="754"/>
      <c r="AF7" s="755">
        <v>260</v>
      </c>
      <c r="AG7" s="756"/>
      <c r="AH7" s="756"/>
      <c r="AI7" s="756"/>
      <c r="AJ7" s="757"/>
      <c r="AK7" s="758">
        <v>197</v>
      </c>
      <c r="AL7" s="759"/>
      <c r="AM7" s="759"/>
      <c r="AN7" s="759"/>
      <c r="AO7" s="759"/>
      <c r="AP7" s="759">
        <v>13326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1</v>
      </c>
      <c r="CI7" s="744"/>
      <c r="CJ7" s="744"/>
      <c r="CK7" s="744"/>
      <c r="CL7" s="745"/>
      <c r="CM7" s="743">
        <v>66</v>
      </c>
      <c r="CN7" s="744"/>
      <c r="CO7" s="744"/>
      <c r="CP7" s="744"/>
      <c r="CQ7" s="745"/>
      <c r="CR7" s="743">
        <v>10</v>
      </c>
      <c r="CS7" s="744"/>
      <c r="CT7" s="744"/>
      <c r="CU7" s="744"/>
      <c r="CV7" s="745"/>
      <c r="CW7" s="743">
        <v>19</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109</v>
      </c>
      <c r="R8" s="784"/>
      <c r="S8" s="784"/>
      <c r="T8" s="784"/>
      <c r="U8" s="784"/>
      <c r="V8" s="784">
        <v>109</v>
      </c>
      <c r="W8" s="784"/>
      <c r="X8" s="784"/>
      <c r="Y8" s="784"/>
      <c r="Z8" s="784"/>
      <c r="AA8" s="784">
        <v>0</v>
      </c>
      <c r="AB8" s="784"/>
      <c r="AC8" s="784"/>
      <c r="AD8" s="784"/>
      <c r="AE8" s="785"/>
      <c r="AF8" s="786">
        <v>0</v>
      </c>
      <c r="AG8" s="787"/>
      <c r="AH8" s="787"/>
      <c r="AI8" s="787"/>
      <c r="AJ8" s="788"/>
      <c r="AK8" s="769">
        <v>81</v>
      </c>
      <c r="AL8" s="770"/>
      <c r="AM8" s="770"/>
      <c r="AN8" s="770"/>
      <c r="AO8" s="770"/>
      <c r="AP8" s="770">
        <v>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SUM(Q7:U22)</f>
        <v>13052</v>
      </c>
      <c r="R23" s="793"/>
      <c r="S23" s="793"/>
      <c r="T23" s="793"/>
      <c r="U23" s="793"/>
      <c r="V23" s="793">
        <f>SUM(V7:Z22)</f>
        <v>12757</v>
      </c>
      <c r="W23" s="793"/>
      <c r="X23" s="793"/>
      <c r="Y23" s="793"/>
      <c r="Z23" s="793"/>
      <c r="AA23" s="793">
        <f>SUM(AA7:AE22)</f>
        <v>295</v>
      </c>
      <c r="AB23" s="793"/>
      <c r="AC23" s="793"/>
      <c r="AD23" s="793"/>
      <c r="AE23" s="794"/>
      <c r="AF23" s="795">
        <f>SUM(AF7:AJ22)</f>
        <v>260</v>
      </c>
      <c r="AG23" s="793"/>
      <c r="AH23" s="793"/>
      <c r="AI23" s="793"/>
      <c r="AJ23" s="796"/>
      <c r="AK23" s="797"/>
      <c r="AL23" s="798"/>
      <c r="AM23" s="798"/>
      <c r="AN23" s="798"/>
      <c r="AO23" s="798"/>
      <c r="AP23" s="793">
        <f>SUM(AP7:AT22)</f>
        <v>13332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1378</v>
      </c>
      <c r="R28" s="823"/>
      <c r="S28" s="823"/>
      <c r="T28" s="823"/>
      <c r="U28" s="823"/>
      <c r="V28" s="823">
        <v>1367</v>
      </c>
      <c r="W28" s="823"/>
      <c r="X28" s="823"/>
      <c r="Y28" s="823"/>
      <c r="Z28" s="823"/>
      <c r="AA28" s="823">
        <v>11</v>
      </c>
      <c r="AB28" s="823"/>
      <c r="AC28" s="823"/>
      <c r="AD28" s="823"/>
      <c r="AE28" s="824"/>
      <c r="AF28" s="825">
        <v>11</v>
      </c>
      <c r="AG28" s="823"/>
      <c r="AH28" s="823"/>
      <c r="AI28" s="823"/>
      <c r="AJ28" s="826"/>
      <c r="AK28" s="827">
        <v>121</v>
      </c>
      <c r="AL28" s="828"/>
      <c r="AM28" s="828"/>
      <c r="AN28" s="828"/>
      <c r="AO28" s="828"/>
      <c r="AP28" s="828" t="s">
        <v>555</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1383</v>
      </c>
      <c r="R29" s="784"/>
      <c r="S29" s="784"/>
      <c r="T29" s="784"/>
      <c r="U29" s="784"/>
      <c r="V29" s="784">
        <v>1311</v>
      </c>
      <c r="W29" s="784"/>
      <c r="X29" s="784"/>
      <c r="Y29" s="784"/>
      <c r="Z29" s="784"/>
      <c r="AA29" s="784">
        <v>72</v>
      </c>
      <c r="AB29" s="784"/>
      <c r="AC29" s="784"/>
      <c r="AD29" s="784"/>
      <c r="AE29" s="785"/>
      <c r="AF29" s="786">
        <v>72</v>
      </c>
      <c r="AG29" s="787"/>
      <c r="AH29" s="787"/>
      <c r="AI29" s="787"/>
      <c r="AJ29" s="788"/>
      <c r="AK29" s="834">
        <v>191</v>
      </c>
      <c r="AL29" s="830"/>
      <c r="AM29" s="830"/>
      <c r="AN29" s="830"/>
      <c r="AO29" s="830"/>
      <c r="AP29" s="830" t="s">
        <v>555</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249</v>
      </c>
      <c r="R30" s="784"/>
      <c r="S30" s="784"/>
      <c r="T30" s="784"/>
      <c r="U30" s="784"/>
      <c r="V30" s="784">
        <v>249</v>
      </c>
      <c r="W30" s="784"/>
      <c r="X30" s="784"/>
      <c r="Y30" s="784"/>
      <c r="Z30" s="784"/>
      <c r="AA30" s="784">
        <v>0</v>
      </c>
      <c r="AB30" s="784"/>
      <c r="AC30" s="784"/>
      <c r="AD30" s="784"/>
      <c r="AE30" s="785"/>
      <c r="AF30" s="786">
        <v>0</v>
      </c>
      <c r="AG30" s="787"/>
      <c r="AH30" s="787"/>
      <c r="AI30" s="787"/>
      <c r="AJ30" s="788"/>
      <c r="AK30" s="834">
        <v>77</v>
      </c>
      <c r="AL30" s="830"/>
      <c r="AM30" s="830"/>
      <c r="AN30" s="830"/>
      <c r="AO30" s="830"/>
      <c r="AP30" s="830" t="s">
        <v>555</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582</v>
      </c>
      <c r="R31" s="784"/>
      <c r="S31" s="784"/>
      <c r="T31" s="784"/>
      <c r="U31" s="784"/>
      <c r="V31" s="784">
        <v>330</v>
      </c>
      <c r="W31" s="784"/>
      <c r="X31" s="784"/>
      <c r="Y31" s="784"/>
      <c r="Z31" s="784"/>
      <c r="AA31" s="784">
        <v>252</v>
      </c>
      <c r="AB31" s="784"/>
      <c r="AC31" s="784"/>
      <c r="AD31" s="784"/>
      <c r="AE31" s="785"/>
      <c r="AF31" s="786">
        <v>407</v>
      </c>
      <c r="AG31" s="787"/>
      <c r="AH31" s="787"/>
      <c r="AI31" s="787"/>
      <c r="AJ31" s="788"/>
      <c r="AK31" s="834">
        <v>5</v>
      </c>
      <c r="AL31" s="830"/>
      <c r="AM31" s="830"/>
      <c r="AN31" s="830"/>
      <c r="AO31" s="830"/>
      <c r="AP31" s="830">
        <v>1790</v>
      </c>
      <c r="AQ31" s="830"/>
      <c r="AR31" s="830"/>
      <c r="AS31" s="830"/>
      <c r="AT31" s="830"/>
      <c r="AU31" s="830">
        <v>55</v>
      </c>
      <c r="AV31" s="830"/>
      <c r="AW31" s="830"/>
      <c r="AX31" s="830"/>
      <c r="AY31" s="830"/>
      <c r="AZ31" s="831" t="s">
        <v>556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635</v>
      </c>
      <c r="R32" s="784"/>
      <c r="S32" s="784"/>
      <c r="T32" s="784"/>
      <c r="U32" s="784"/>
      <c r="V32" s="784">
        <v>566</v>
      </c>
      <c r="W32" s="784"/>
      <c r="X32" s="784"/>
      <c r="Y32" s="784"/>
      <c r="Z32" s="784"/>
      <c r="AA32" s="784">
        <v>69</v>
      </c>
      <c r="AB32" s="784"/>
      <c r="AC32" s="784"/>
      <c r="AD32" s="784"/>
      <c r="AE32" s="785"/>
      <c r="AF32" s="786">
        <v>152</v>
      </c>
      <c r="AG32" s="787"/>
      <c r="AH32" s="787"/>
      <c r="AI32" s="787"/>
      <c r="AJ32" s="788"/>
      <c r="AK32" s="834">
        <v>242</v>
      </c>
      <c r="AL32" s="830"/>
      <c r="AM32" s="830"/>
      <c r="AN32" s="830"/>
      <c r="AO32" s="830"/>
      <c r="AP32" s="830">
        <v>2271</v>
      </c>
      <c r="AQ32" s="830"/>
      <c r="AR32" s="830"/>
      <c r="AS32" s="830"/>
      <c r="AT32" s="830"/>
      <c r="AU32" s="830">
        <v>1342</v>
      </c>
      <c r="AV32" s="830"/>
      <c r="AW32" s="830"/>
      <c r="AX32" s="830"/>
      <c r="AY32" s="830"/>
      <c r="AZ32" s="831" t="s">
        <v>556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67</v>
      </c>
      <c r="R33" s="784"/>
      <c r="S33" s="784"/>
      <c r="T33" s="784"/>
      <c r="U33" s="784"/>
      <c r="V33" s="784">
        <v>70</v>
      </c>
      <c r="W33" s="784"/>
      <c r="X33" s="784"/>
      <c r="Y33" s="784"/>
      <c r="Z33" s="784"/>
      <c r="AA33" s="784">
        <v>-3</v>
      </c>
      <c r="AB33" s="784"/>
      <c r="AC33" s="784"/>
      <c r="AD33" s="784"/>
      <c r="AE33" s="785"/>
      <c r="AF33" s="786" t="s">
        <v>122</v>
      </c>
      <c r="AG33" s="787"/>
      <c r="AH33" s="787"/>
      <c r="AI33" s="787"/>
      <c r="AJ33" s="788"/>
      <c r="AK33" s="834" t="s">
        <v>556</v>
      </c>
      <c r="AL33" s="830"/>
      <c r="AM33" s="830"/>
      <c r="AN33" s="830"/>
      <c r="AO33" s="830"/>
      <c r="AP33" s="830">
        <v>82</v>
      </c>
      <c r="AQ33" s="830"/>
      <c r="AR33" s="830"/>
      <c r="AS33" s="830"/>
      <c r="AT33" s="830"/>
      <c r="AU33" s="830" t="s">
        <v>556</v>
      </c>
      <c r="AV33" s="830"/>
      <c r="AW33" s="830"/>
      <c r="AX33" s="830"/>
      <c r="AY33" s="830"/>
      <c r="AZ33" s="831" t="s">
        <v>556</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291</v>
      </c>
      <c r="R34" s="784"/>
      <c r="S34" s="784"/>
      <c r="T34" s="784"/>
      <c r="U34" s="784"/>
      <c r="V34" s="784">
        <v>291</v>
      </c>
      <c r="W34" s="784"/>
      <c r="X34" s="784"/>
      <c r="Y34" s="784"/>
      <c r="Z34" s="784"/>
      <c r="AA34" s="784">
        <v>0</v>
      </c>
      <c r="AB34" s="784"/>
      <c r="AC34" s="784"/>
      <c r="AD34" s="784"/>
      <c r="AE34" s="785"/>
      <c r="AF34" s="786" t="s">
        <v>122</v>
      </c>
      <c r="AG34" s="787"/>
      <c r="AH34" s="787"/>
      <c r="AI34" s="787"/>
      <c r="AJ34" s="788"/>
      <c r="AK34" s="834">
        <v>25</v>
      </c>
      <c r="AL34" s="830"/>
      <c r="AM34" s="830"/>
      <c r="AN34" s="830"/>
      <c r="AO34" s="830"/>
      <c r="AP34" s="830">
        <v>363</v>
      </c>
      <c r="AQ34" s="830"/>
      <c r="AR34" s="830"/>
      <c r="AS34" s="830"/>
      <c r="AT34" s="830"/>
      <c r="AU34" s="830">
        <v>139</v>
      </c>
      <c r="AV34" s="830"/>
      <c r="AW34" s="830"/>
      <c r="AX34" s="830"/>
      <c r="AY34" s="830"/>
      <c r="AZ34" s="831" t="s">
        <v>556</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SUM(AF28:AJ62)</f>
        <v>642</v>
      </c>
      <c r="AG63" s="844"/>
      <c r="AH63" s="844"/>
      <c r="AI63" s="844"/>
      <c r="AJ63" s="845"/>
      <c r="AK63" s="846"/>
      <c r="AL63" s="841"/>
      <c r="AM63" s="841"/>
      <c r="AN63" s="841"/>
      <c r="AO63" s="841"/>
      <c r="AP63" s="844">
        <f>SUM(AP28:AT62)</f>
        <v>4506</v>
      </c>
      <c r="AQ63" s="844"/>
      <c r="AR63" s="844"/>
      <c r="AS63" s="844"/>
      <c r="AT63" s="844"/>
      <c r="AU63" s="844">
        <f>SUM(AU28:AY62)</f>
        <v>1536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58</v>
      </c>
      <c r="R68" s="866"/>
      <c r="S68" s="866"/>
      <c r="T68" s="866"/>
      <c r="U68" s="866"/>
      <c r="V68" s="866">
        <v>52</v>
      </c>
      <c r="W68" s="866"/>
      <c r="X68" s="866"/>
      <c r="Y68" s="866"/>
      <c r="Z68" s="866"/>
      <c r="AA68" s="866">
        <v>6</v>
      </c>
      <c r="AB68" s="866"/>
      <c r="AC68" s="866"/>
      <c r="AD68" s="866"/>
      <c r="AE68" s="866"/>
      <c r="AF68" s="866">
        <v>6</v>
      </c>
      <c r="AG68" s="866"/>
      <c r="AH68" s="866"/>
      <c r="AI68" s="866"/>
      <c r="AJ68" s="866"/>
      <c r="AK68" s="866" t="s">
        <v>553</v>
      </c>
      <c r="AL68" s="866"/>
      <c r="AM68" s="866"/>
      <c r="AN68" s="866"/>
      <c r="AO68" s="866"/>
      <c r="AP68" s="866" t="s">
        <v>553</v>
      </c>
      <c r="AQ68" s="866"/>
      <c r="AR68" s="866"/>
      <c r="AS68" s="866"/>
      <c r="AT68" s="866"/>
      <c r="AU68" s="866" t="s">
        <v>553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20</v>
      </c>
      <c r="R69" s="830"/>
      <c r="S69" s="830"/>
      <c r="T69" s="830"/>
      <c r="U69" s="830"/>
      <c r="V69" s="830">
        <v>18</v>
      </c>
      <c r="W69" s="830"/>
      <c r="X69" s="830"/>
      <c r="Y69" s="830"/>
      <c r="Z69" s="830"/>
      <c r="AA69" s="830">
        <v>2</v>
      </c>
      <c r="AB69" s="830"/>
      <c r="AC69" s="830"/>
      <c r="AD69" s="830"/>
      <c r="AE69" s="830"/>
      <c r="AF69" s="830">
        <v>2</v>
      </c>
      <c r="AG69" s="830"/>
      <c r="AH69" s="830"/>
      <c r="AI69" s="830"/>
      <c r="AJ69" s="830"/>
      <c r="AK69" s="830" t="s">
        <v>553</v>
      </c>
      <c r="AL69" s="830"/>
      <c r="AM69" s="830"/>
      <c r="AN69" s="830"/>
      <c r="AO69" s="830"/>
      <c r="AP69" s="830" t="s">
        <v>553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1203</v>
      </c>
      <c r="R70" s="830"/>
      <c r="S70" s="830"/>
      <c r="T70" s="830"/>
      <c r="U70" s="830"/>
      <c r="V70" s="830">
        <v>1181</v>
      </c>
      <c r="W70" s="830"/>
      <c r="X70" s="830"/>
      <c r="Y70" s="830"/>
      <c r="Z70" s="830"/>
      <c r="AA70" s="830">
        <v>22</v>
      </c>
      <c r="AB70" s="830"/>
      <c r="AC70" s="830"/>
      <c r="AD70" s="830"/>
      <c r="AE70" s="830"/>
      <c r="AF70" s="830">
        <v>22</v>
      </c>
      <c r="AG70" s="830"/>
      <c r="AH70" s="830"/>
      <c r="AI70" s="830"/>
      <c r="AJ70" s="830"/>
      <c r="AK70" s="830" t="s">
        <v>553</v>
      </c>
      <c r="AL70" s="830"/>
      <c r="AM70" s="830"/>
      <c r="AN70" s="830"/>
      <c r="AO70" s="830"/>
      <c r="AP70" s="830">
        <v>16</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87</v>
      </c>
      <c r="R71" s="830"/>
      <c r="S71" s="830"/>
      <c r="T71" s="830"/>
      <c r="U71" s="830"/>
      <c r="V71" s="830">
        <v>38</v>
      </c>
      <c r="W71" s="830"/>
      <c r="X71" s="830"/>
      <c r="Y71" s="830"/>
      <c r="Z71" s="830"/>
      <c r="AA71" s="830">
        <v>49</v>
      </c>
      <c r="AB71" s="830"/>
      <c r="AC71" s="830"/>
      <c r="AD71" s="830"/>
      <c r="AE71" s="830"/>
      <c r="AF71" s="830">
        <v>49</v>
      </c>
      <c r="AG71" s="830"/>
      <c r="AH71" s="830"/>
      <c r="AI71" s="830"/>
      <c r="AJ71" s="830"/>
      <c r="AK71" s="830" t="s">
        <v>553</v>
      </c>
      <c r="AL71" s="830"/>
      <c r="AM71" s="830"/>
      <c r="AN71" s="830"/>
      <c r="AO71" s="830"/>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79</v>
      </c>
      <c r="AG88" s="844"/>
      <c r="AH88" s="844"/>
      <c r="AI88" s="844"/>
      <c r="AJ88" s="844"/>
      <c r="AK88" s="841"/>
      <c r="AL88" s="841"/>
      <c r="AM88" s="841"/>
      <c r="AN88" s="841"/>
      <c r="AO88" s="841"/>
      <c r="AP88" s="844">
        <f>SUM(AP68:AT87)</f>
        <v>16</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10</v>
      </c>
      <c r="CS102" s="852"/>
      <c r="CT102" s="852"/>
      <c r="CU102" s="852"/>
      <c r="CV102" s="891"/>
      <c r="CW102" s="890">
        <f>SUM(CW7:DA88)</f>
        <v>19</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1111661</v>
      </c>
      <c r="AB110" s="900"/>
      <c r="AC110" s="900"/>
      <c r="AD110" s="900"/>
      <c r="AE110" s="901"/>
      <c r="AF110" s="902">
        <v>1109209</v>
      </c>
      <c r="AG110" s="900"/>
      <c r="AH110" s="900"/>
      <c r="AI110" s="900"/>
      <c r="AJ110" s="901"/>
      <c r="AK110" s="902">
        <v>1106242</v>
      </c>
      <c r="AL110" s="900"/>
      <c r="AM110" s="900"/>
      <c r="AN110" s="900"/>
      <c r="AO110" s="901"/>
      <c r="AP110" s="903">
        <v>26.1</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10559147</v>
      </c>
      <c r="BR110" s="931"/>
      <c r="BS110" s="931"/>
      <c r="BT110" s="931"/>
      <c r="BU110" s="931"/>
      <c r="BV110" s="931">
        <v>10936427</v>
      </c>
      <c r="BW110" s="931"/>
      <c r="BX110" s="931"/>
      <c r="BY110" s="931"/>
      <c r="BZ110" s="931"/>
      <c r="CA110" s="931">
        <v>13332047</v>
      </c>
      <c r="CB110" s="931"/>
      <c r="CC110" s="931"/>
      <c r="CD110" s="931"/>
      <c r="CE110" s="931"/>
      <c r="CF110" s="944">
        <v>314.7</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1815074</v>
      </c>
      <c r="BR112" s="926"/>
      <c r="BS112" s="926"/>
      <c r="BT112" s="926"/>
      <c r="BU112" s="926"/>
      <c r="BV112" s="926">
        <v>1571738</v>
      </c>
      <c r="BW112" s="926"/>
      <c r="BX112" s="926"/>
      <c r="BY112" s="926"/>
      <c r="BZ112" s="926"/>
      <c r="CA112" s="926">
        <v>1536405</v>
      </c>
      <c r="CB112" s="926"/>
      <c r="CC112" s="926"/>
      <c r="CD112" s="926"/>
      <c r="CE112" s="926"/>
      <c r="CF112" s="920">
        <v>36.299999999999997</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256009</v>
      </c>
      <c r="AB113" s="938"/>
      <c r="AC113" s="938"/>
      <c r="AD113" s="938"/>
      <c r="AE113" s="939"/>
      <c r="AF113" s="940">
        <v>245148</v>
      </c>
      <c r="AG113" s="938"/>
      <c r="AH113" s="938"/>
      <c r="AI113" s="938"/>
      <c r="AJ113" s="939"/>
      <c r="AK113" s="940">
        <v>191756</v>
      </c>
      <c r="AL113" s="938"/>
      <c r="AM113" s="938"/>
      <c r="AN113" s="938"/>
      <c r="AO113" s="939"/>
      <c r="AP113" s="941">
        <v>4.5</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1194137</v>
      </c>
      <c r="BR114" s="926"/>
      <c r="BS114" s="926"/>
      <c r="BT114" s="926"/>
      <c r="BU114" s="926"/>
      <c r="BV114" s="926">
        <v>1181553</v>
      </c>
      <c r="BW114" s="926"/>
      <c r="BX114" s="926"/>
      <c r="BY114" s="926"/>
      <c r="BZ114" s="926"/>
      <c r="CA114" s="926">
        <v>1231211</v>
      </c>
      <c r="CB114" s="926"/>
      <c r="CC114" s="926"/>
      <c r="CD114" s="926"/>
      <c r="CE114" s="926"/>
      <c r="CF114" s="920">
        <v>29.1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7974</v>
      </c>
      <c r="AB115" s="938"/>
      <c r="AC115" s="938"/>
      <c r="AD115" s="938"/>
      <c r="AE115" s="939"/>
      <c r="AF115" s="940">
        <v>6523</v>
      </c>
      <c r="AG115" s="938"/>
      <c r="AH115" s="938"/>
      <c r="AI115" s="938"/>
      <c r="AJ115" s="939"/>
      <c r="AK115" s="940">
        <v>6059</v>
      </c>
      <c r="AL115" s="938"/>
      <c r="AM115" s="938"/>
      <c r="AN115" s="938"/>
      <c r="AO115" s="939"/>
      <c r="AP115" s="941">
        <v>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36</v>
      </c>
      <c r="AB116" s="959"/>
      <c r="AC116" s="959"/>
      <c r="AD116" s="959"/>
      <c r="AE116" s="960"/>
      <c r="AF116" s="961">
        <v>104</v>
      </c>
      <c r="AG116" s="959"/>
      <c r="AH116" s="959"/>
      <c r="AI116" s="959"/>
      <c r="AJ116" s="960"/>
      <c r="AK116" s="961">
        <v>237</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1375680</v>
      </c>
      <c r="AB117" s="979"/>
      <c r="AC117" s="979"/>
      <c r="AD117" s="979"/>
      <c r="AE117" s="980"/>
      <c r="AF117" s="981">
        <v>1360984</v>
      </c>
      <c r="AG117" s="979"/>
      <c r="AH117" s="979"/>
      <c r="AI117" s="979"/>
      <c r="AJ117" s="980"/>
      <c r="AK117" s="981">
        <v>1304294</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13568358</v>
      </c>
      <c r="BR119" s="1000"/>
      <c r="BS119" s="1000"/>
      <c r="BT119" s="1000"/>
      <c r="BU119" s="1000"/>
      <c r="BV119" s="1000">
        <v>13689718</v>
      </c>
      <c r="BW119" s="1000"/>
      <c r="BX119" s="1000"/>
      <c r="BY119" s="1000"/>
      <c r="BZ119" s="1000"/>
      <c r="CA119" s="1000">
        <v>16099663</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2082915</v>
      </c>
      <c r="BR120" s="931"/>
      <c r="BS120" s="931"/>
      <c r="BT120" s="931"/>
      <c r="BU120" s="931"/>
      <c r="BV120" s="931">
        <v>2479913</v>
      </c>
      <c r="BW120" s="931"/>
      <c r="BX120" s="931"/>
      <c r="BY120" s="931"/>
      <c r="BZ120" s="931"/>
      <c r="CA120" s="931">
        <v>2786292</v>
      </c>
      <c r="CB120" s="931"/>
      <c r="CC120" s="931"/>
      <c r="CD120" s="931"/>
      <c r="CE120" s="931"/>
      <c r="CF120" s="944">
        <v>65.8</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1759439</v>
      </c>
      <c r="DH120" s="931"/>
      <c r="DI120" s="931"/>
      <c r="DJ120" s="931"/>
      <c r="DK120" s="931"/>
      <c r="DL120" s="931">
        <v>1528734</v>
      </c>
      <c r="DM120" s="931"/>
      <c r="DN120" s="931"/>
      <c r="DO120" s="931"/>
      <c r="DP120" s="931"/>
      <c r="DQ120" s="931">
        <v>1342385</v>
      </c>
      <c r="DR120" s="931"/>
      <c r="DS120" s="931"/>
      <c r="DT120" s="931"/>
      <c r="DU120" s="931"/>
      <c r="DV120" s="932">
        <v>31.7</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2029368</v>
      </c>
      <c r="BR121" s="926"/>
      <c r="BS121" s="926"/>
      <c r="BT121" s="926"/>
      <c r="BU121" s="926"/>
      <c r="BV121" s="926">
        <v>1951597</v>
      </c>
      <c r="BW121" s="926"/>
      <c r="BX121" s="926"/>
      <c r="BY121" s="926"/>
      <c r="BZ121" s="926"/>
      <c r="CA121" s="926">
        <v>1990732</v>
      </c>
      <c r="CB121" s="926"/>
      <c r="CC121" s="926"/>
      <c r="CD121" s="926"/>
      <c r="CE121" s="926"/>
      <c r="CF121" s="920">
        <v>47</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13770</v>
      </c>
      <c r="DH121" s="926"/>
      <c r="DI121" s="926"/>
      <c r="DJ121" s="926"/>
      <c r="DK121" s="926"/>
      <c r="DL121" s="926" t="s">
        <v>122</v>
      </c>
      <c r="DM121" s="926"/>
      <c r="DN121" s="926"/>
      <c r="DO121" s="926"/>
      <c r="DP121" s="926"/>
      <c r="DQ121" s="926">
        <v>138530</v>
      </c>
      <c r="DR121" s="926"/>
      <c r="DS121" s="926"/>
      <c r="DT121" s="926"/>
      <c r="DU121" s="926"/>
      <c r="DV121" s="927">
        <v>3.3</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8024893</v>
      </c>
      <c r="BR122" s="1000"/>
      <c r="BS122" s="1000"/>
      <c r="BT122" s="1000"/>
      <c r="BU122" s="1000"/>
      <c r="BV122" s="1000">
        <v>8187298</v>
      </c>
      <c r="BW122" s="1000"/>
      <c r="BX122" s="1000"/>
      <c r="BY122" s="1000"/>
      <c r="BZ122" s="1000"/>
      <c r="CA122" s="1000">
        <v>9945522</v>
      </c>
      <c r="CB122" s="1000"/>
      <c r="CC122" s="1000"/>
      <c r="CD122" s="1000"/>
      <c r="CE122" s="1000"/>
      <c r="CF122" s="1017">
        <v>234.7</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41865</v>
      </c>
      <c r="DH122" s="926"/>
      <c r="DI122" s="926"/>
      <c r="DJ122" s="926"/>
      <c r="DK122" s="926"/>
      <c r="DL122" s="926">
        <v>43004</v>
      </c>
      <c r="DM122" s="926"/>
      <c r="DN122" s="926"/>
      <c r="DO122" s="926"/>
      <c r="DP122" s="926"/>
      <c r="DQ122" s="926">
        <v>55490</v>
      </c>
      <c r="DR122" s="926"/>
      <c r="DS122" s="926"/>
      <c r="DT122" s="926"/>
      <c r="DU122" s="926"/>
      <c r="DV122" s="927">
        <v>1.3</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12137176</v>
      </c>
      <c r="BR123" s="1064"/>
      <c r="BS123" s="1064"/>
      <c r="BT123" s="1064"/>
      <c r="BU123" s="1064"/>
      <c r="BV123" s="1064">
        <v>12618808</v>
      </c>
      <c r="BW123" s="1064"/>
      <c r="BX123" s="1064"/>
      <c r="BY123" s="1064"/>
      <c r="BZ123" s="1064"/>
      <c r="CA123" s="1064">
        <v>14722546</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33.200000000000003</v>
      </c>
      <c r="BR124" s="1027"/>
      <c r="BS124" s="1027"/>
      <c r="BT124" s="1027"/>
      <c r="BU124" s="1027"/>
      <c r="BV124" s="1027">
        <v>25.6</v>
      </c>
      <c r="BW124" s="1027"/>
      <c r="BX124" s="1027"/>
      <c r="BY124" s="1027"/>
      <c r="BZ124" s="1027"/>
      <c r="CA124" s="1027">
        <v>32.5</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7974</v>
      </c>
      <c r="AB127" s="959"/>
      <c r="AC127" s="959"/>
      <c r="AD127" s="959"/>
      <c r="AE127" s="960"/>
      <c r="AF127" s="961">
        <v>6523</v>
      </c>
      <c r="AG127" s="959"/>
      <c r="AH127" s="959"/>
      <c r="AI127" s="959"/>
      <c r="AJ127" s="960"/>
      <c r="AK127" s="961">
        <v>6059</v>
      </c>
      <c r="AL127" s="959"/>
      <c r="AM127" s="959"/>
      <c r="AN127" s="959"/>
      <c r="AO127" s="960"/>
      <c r="AP127" s="962">
        <v>0.1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230617</v>
      </c>
      <c r="AB128" s="1046"/>
      <c r="AC128" s="1046"/>
      <c r="AD128" s="1046"/>
      <c r="AE128" s="1047"/>
      <c r="AF128" s="1048">
        <v>230977</v>
      </c>
      <c r="AG128" s="1046"/>
      <c r="AH128" s="1046"/>
      <c r="AI128" s="1046"/>
      <c r="AJ128" s="1047"/>
      <c r="AK128" s="1048">
        <v>229822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14.95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5150425</v>
      </c>
      <c r="AB129" s="959"/>
      <c r="AC129" s="959"/>
      <c r="AD129" s="959"/>
      <c r="AE129" s="960"/>
      <c r="AF129" s="961">
        <v>5021734</v>
      </c>
      <c r="AG129" s="959"/>
      <c r="AH129" s="959"/>
      <c r="AI129" s="959"/>
      <c r="AJ129" s="960"/>
      <c r="AK129" s="961">
        <v>5068988</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19.95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850227</v>
      </c>
      <c r="AB130" s="959"/>
      <c r="AC130" s="959"/>
      <c r="AD130" s="959"/>
      <c r="AE130" s="960"/>
      <c r="AF130" s="961">
        <v>852773</v>
      </c>
      <c r="AG130" s="959"/>
      <c r="AH130" s="959"/>
      <c r="AI130" s="959"/>
      <c r="AJ130" s="960"/>
      <c r="AK130" s="961">
        <v>831903</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4300198</v>
      </c>
      <c r="AB131" s="986"/>
      <c r="AC131" s="986"/>
      <c r="AD131" s="986"/>
      <c r="AE131" s="987"/>
      <c r="AF131" s="985">
        <v>4168961</v>
      </c>
      <c r="AG131" s="986"/>
      <c r="AH131" s="986"/>
      <c r="AI131" s="986"/>
      <c r="AJ131" s="987"/>
      <c r="AK131" s="985">
        <v>4237085</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32.5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6.8563354519999997</v>
      </c>
      <c r="AB132" s="1097"/>
      <c r="AC132" s="1097"/>
      <c r="AD132" s="1097"/>
      <c r="AE132" s="1098"/>
      <c r="AF132" s="1099">
        <v>6.6499542690000002</v>
      </c>
      <c r="AG132" s="1097"/>
      <c r="AH132" s="1097"/>
      <c r="AI132" s="1097"/>
      <c r="AJ132" s="1098"/>
      <c r="AK132" s="1099">
        <v>5.7249028519999996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10.3</v>
      </c>
      <c r="AB133" s="1080"/>
      <c r="AC133" s="1080"/>
      <c r="AD133" s="1080"/>
      <c r="AE133" s="1081"/>
      <c r="AF133" s="1079">
        <v>8.3000000000000007</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DyWats12pjKDd/KSai2ogUrrk2oZE4Y0QL4+pRMaVRIs/toHVnm1imgFrxrrGbUCjcBgoGBUAOQlpoALiebOQ==" saltValue="Wi+wWFY5STX2ohhJ6JOT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Y29" sqref="AY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Q/J2S2mzGt522Vz2YVvayhB4l940Xxx0tqBmHnqSThrprf+xhfHKzTecw5bvUeQXBO+JPxXQx4lODFmyyzgwg==" saltValue="zeenBqCpMclZlGJkbKgM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4A98SyZNxB0q8byjJCRrwY4cKJdFVsCcPLh0vTYqIHtkfAU+3fPQffPwQsBFQP33EWQq53/Soa40eze/dueuQ==" saltValue="GlZF/vdi1fIU349gjx88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1310872</v>
      </c>
      <c r="AP9" s="281">
        <v>120208</v>
      </c>
      <c r="AQ9" s="282">
        <v>123213</v>
      </c>
      <c r="AR9" s="283">
        <v>-2.4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251304</v>
      </c>
      <c r="AP10" s="284">
        <v>23045</v>
      </c>
      <c r="AQ10" s="285">
        <v>19454</v>
      </c>
      <c r="AR10" s="286">
        <v>18.5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2988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72522</v>
      </c>
      <c r="AP13" s="284">
        <v>6650</v>
      </c>
      <c r="AQ13" s="285">
        <v>6503</v>
      </c>
      <c r="AR13" s="286">
        <v>2.2999999999999998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26856</v>
      </c>
      <c r="AP14" s="284">
        <v>2463</v>
      </c>
      <c r="AQ14" s="285">
        <v>2823</v>
      </c>
      <c r="AR14" s="286">
        <v>-12.8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-53248</v>
      </c>
      <c r="AP15" s="284">
        <v>-4883</v>
      </c>
      <c r="AQ15" s="285">
        <v>-6736</v>
      </c>
      <c r="AR15" s="286">
        <v>-27.5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1608306</v>
      </c>
      <c r="AP16" s="284">
        <v>147483</v>
      </c>
      <c r="AQ16" s="285">
        <v>148246</v>
      </c>
      <c r="AR16" s="286">
        <v>-0.5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12.1</v>
      </c>
      <c r="AP21" s="298">
        <v>12.94</v>
      </c>
      <c r="AQ21" s="299">
        <v>-0.84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96.8</v>
      </c>
      <c r="AP22" s="303">
        <v>95.5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1106242</v>
      </c>
      <c r="AP32" s="312">
        <v>101444</v>
      </c>
      <c r="AQ32" s="313">
        <v>83862</v>
      </c>
      <c r="AR32" s="314">
        <v>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191756</v>
      </c>
      <c r="AP35" s="312">
        <v>17584</v>
      </c>
      <c r="AQ35" s="313">
        <v>26360</v>
      </c>
      <c r="AR35" s="314">
        <v>-33.299999999999997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489</v>
      </c>
      <c r="AP36" s="312" t="s">
        <v>489</v>
      </c>
      <c r="AQ36" s="313">
        <v>3483</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6059</v>
      </c>
      <c r="AP37" s="312">
        <v>556</v>
      </c>
      <c r="AQ37" s="313">
        <v>612</v>
      </c>
      <c r="AR37" s="314">
        <v>-9.1999999999999993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237</v>
      </c>
      <c r="AP38" s="315">
        <v>22</v>
      </c>
      <c r="AQ38" s="316">
        <v>21</v>
      </c>
      <c r="AR38" s="304">
        <v>4.8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-229822</v>
      </c>
      <c r="AP39" s="312">
        <v>-21075</v>
      </c>
      <c r="AQ39" s="313">
        <v>-3285</v>
      </c>
      <c r="AR39" s="314">
        <v>541.6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-831903</v>
      </c>
      <c r="AP40" s="312">
        <v>-76286</v>
      </c>
      <c r="AQ40" s="313">
        <v>-73039</v>
      </c>
      <c r="AR40" s="314">
        <v>4.4000000000000004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242569</v>
      </c>
      <c r="AP41" s="312">
        <v>22244</v>
      </c>
      <c r="AQ41" s="313">
        <v>38015</v>
      </c>
      <c r="AR41" s="314">
        <v>-41.5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1423667</v>
      </c>
      <c r="AN51" s="334">
        <v>122340</v>
      </c>
      <c r="AO51" s="335">
        <v>5.0999999999999996</v>
      </c>
      <c r="AP51" s="336">
        <v>118252</v>
      </c>
      <c r="AQ51" s="337">
        <v>2.8</v>
      </c>
      <c r="AR51" s="338">
        <v>2.2999999999999998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342733</v>
      </c>
      <c r="AN52" s="342">
        <v>29452</v>
      </c>
      <c r="AO52" s="343">
        <v>-48.7</v>
      </c>
      <c r="AP52" s="344">
        <v>49994</v>
      </c>
      <c r="AQ52" s="345">
        <v>-7.1</v>
      </c>
      <c r="AR52" s="346">
        <v>-41.6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1452232</v>
      </c>
      <c r="AN53" s="334">
        <v>126567</v>
      </c>
      <c r="AO53" s="335">
        <v>3.5</v>
      </c>
      <c r="AP53" s="336">
        <v>120302</v>
      </c>
      <c r="AQ53" s="337">
        <v>1.7</v>
      </c>
      <c r="AR53" s="338">
        <v>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399910</v>
      </c>
      <c r="AN54" s="342">
        <v>34854</v>
      </c>
      <c r="AO54" s="343">
        <v>18.3</v>
      </c>
      <c r="AP54" s="344">
        <v>59328</v>
      </c>
      <c r="AQ54" s="345">
        <v>18.7</v>
      </c>
      <c r="AR54" s="346">
        <v>-0.4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1526947</v>
      </c>
      <c r="AN55" s="334">
        <v>135032</v>
      </c>
      <c r="AO55" s="335">
        <v>6.7</v>
      </c>
      <c r="AP55" s="336">
        <v>114841</v>
      </c>
      <c r="AQ55" s="337">
        <v>-4.5</v>
      </c>
      <c r="AR55" s="338">
        <v>11.2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297712</v>
      </c>
      <c r="AN56" s="342">
        <v>26328</v>
      </c>
      <c r="AO56" s="343">
        <v>-24.5</v>
      </c>
      <c r="AP56" s="344">
        <v>51589</v>
      </c>
      <c r="AQ56" s="345">
        <v>-13</v>
      </c>
      <c r="AR56" s="346">
        <v>-11.5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1334694</v>
      </c>
      <c r="AN57" s="334">
        <v>120167</v>
      </c>
      <c r="AO57" s="335">
        <v>-11</v>
      </c>
      <c r="AP57" s="336">
        <v>124145</v>
      </c>
      <c r="AQ57" s="337">
        <v>8.1</v>
      </c>
      <c r="AR57" s="338">
        <v>-19.100000000000001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570900</v>
      </c>
      <c r="AN58" s="342">
        <v>51400</v>
      </c>
      <c r="AO58" s="343">
        <v>95.2</v>
      </c>
      <c r="AP58" s="344">
        <v>54761</v>
      </c>
      <c r="AQ58" s="345">
        <v>6.1</v>
      </c>
      <c r="AR58" s="346">
        <v>89.1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3296287</v>
      </c>
      <c r="AN59" s="334">
        <v>302273</v>
      </c>
      <c r="AO59" s="335">
        <v>151.5</v>
      </c>
      <c r="AP59" s="336">
        <v>131480</v>
      </c>
      <c r="AQ59" s="337">
        <v>5.9</v>
      </c>
      <c r="AR59" s="338">
        <v>145.6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2470497</v>
      </c>
      <c r="AN60" s="342">
        <v>226547</v>
      </c>
      <c r="AO60" s="343">
        <v>340.8</v>
      </c>
      <c r="AP60" s="344">
        <v>63148</v>
      </c>
      <c r="AQ60" s="345">
        <v>15.3</v>
      </c>
      <c r="AR60" s="346">
        <v>325.5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1806765</v>
      </c>
      <c r="AN61" s="349">
        <v>161276</v>
      </c>
      <c r="AO61" s="350">
        <v>31.2</v>
      </c>
      <c r="AP61" s="351">
        <v>121804</v>
      </c>
      <c r="AQ61" s="352">
        <v>2.8</v>
      </c>
      <c r="AR61" s="338">
        <v>28.4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816350</v>
      </c>
      <c r="AN62" s="342">
        <v>73716</v>
      </c>
      <c r="AO62" s="343">
        <v>76.2</v>
      </c>
      <c r="AP62" s="344">
        <v>55764</v>
      </c>
      <c r="AQ62" s="345">
        <v>4</v>
      </c>
      <c r="AR62" s="346">
        <v>72.2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N41zaavrv2o/wFFrMvnlBRYO+CdTe9p5vzDQwsHMKuGnV378GYESj69UMuSEkdXXFhxcnVPepEiSkdOSfuCdw==" saltValue="lbbVzpQvW1b1vW0GE8Nx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BI33" sqref="BI3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xIfEyT8CHvENa485tbIQfOU+jDWgdS/ju8i8mXSGn8ld1g+hw17GWuuI0PbLkaafoDbj+cqI1cE91xXGk3zf9g==" saltValue="E4od8eyd2NUpcdg6CUwb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I99" sqref="BI9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8THx6jf2NinobJ/YgO5Bk7EO/kwYSMbbxgSQK+OLQpfpRmW9slapMHT6f+ag+YzNKoNz9exr/ws1fjSkuZRYUw==" saltValue="pXP/06weQdAibWy8j+jb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11.29</v>
      </c>
      <c r="G47" s="12">
        <v>11.19</v>
      </c>
      <c r="H47" s="12">
        <v>18.399999999999999</v>
      </c>
      <c r="I47" s="12">
        <v>26.86</v>
      </c>
      <c r="J47" s="13">
        <v>30.95</v>
      </c>
    </row>
    <row r="48" spans="2:10" ht="57.75" customHeight="1" x14ac:dyDescent="0.15">
      <c r="B48" s="14"/>
      <c r="C48" s="1141" t="s">
        <v>4</v>
      </c>
      <c r="D48" s="1141"/>
      <c r="E48" s="1142"/>
      <c r="F48" s="15">
        <v>2.82</v>
      </c>
      <c r="G48" s="16">
        <v>4.6900000000000004</v>
      </c>
      <c r="H48" s="16">
        <v>6.04</v>
      </c>
      <c r="I48" s="16">
        <v>6.5</v>
      </c>
      <c r="J48" s="17">
        <v>5.14</v>
      </c>
    </row>
    <row r="49" spans="2:10" ht="57.75" customHeight="1" thickBot="1" x14ac:dyDescent="0.2">
      <c r="B49" s="18"/>
      <c r="C49" s="1143" t="s">
        <v>5</v>
      </c>
      <c r="D49" s="1143"/>
      <c r="E49" s="1144"/>
      <c r="F49" s="19" t="s">
        <v>533</v>
      </c>
      <c r="G49" s="20">
        <v>1.95</v>
      </c>
      <c r="H49" s="20">
        <v>9.5</v>
      </c>
      <c r="I49" s="20">
        <v>8.2799999999999994</v>
      </c>
      <c r="J49" s="21">
        <v>3.04</v>
      </c>
    </row>
    <row r="50" spans="2:10" x14ac:dyDescent="0.15"/>
  </sheetData>
  <sheetProtection algorithmName="SHA-512" hashValue="JiPUir/yorNBCRAQ6wXmC72wYsdaDXNR0YlEsTcdSezM8MQcB0rkscSboQElWsqBJEdvp746W4xLU3vmvp/6Ng==" saltValue="YJH7v6XB9yVC2P+9UjLn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8.76</v>
      </c>
      <c r="G34" s="33">
        <v>8.43</v>
      </c>
      <c r="H34" s="33">
        <v>7.71</v>
      </c>
      <c r="I34" s="33">
        <v>7.51</v>
      </c>
      <c r="J34" s="34">
        <v>8.02</v>
      </c>
      <c r="K34" s="22"/>
      <c r="L34" s="22"/>
      <c r="M34" s="22"/>
      <c r="N34" s="22"/>
      <c r="O34" s="22"/>
      <c r="P34" s="22"/>
    </row>
    <row r="35" spans="1:16" ht="39" customHeight="1" x14ac:dyDescent="0.15">
      <c r="A35" s="22"/>
      <c r="B35" s="35"/>
      <c r="C35" s="1145" t="s">
        <v>535</v>
      </c>
      <c r="D35" s="1146"/>
      <c r="E35" s="1147"/>
      <c r="F35" s="36">
        <v>2.81</v>
      </c>
      <c r="G35" s="37">
        <v>4.68</v>
      </c>
      <c r="H35" s="37">
        <v>6.04</v>
      </c>
      <c r="I35" s="37">
        <v>6.49</v>
      </c>
      <c r="J35" s="38">
        <v>5.13</v>
      </c>
      <c r="K35" s="22"/>
      <c r="L35" s="22"/>
      <c r="M35" s="22"/>
      <c r="N35" s="22"/>
      <c r="O35" s="22"/>
      <c r="P35" s="22"/>
    </row>
    <row r="36" spans="1:16" ht="39" customHeight="1" x14ac:dyDescent="0.15">
      <c r="A36" s="22"/>
      <c r="B36" s="35"/>
      <c r="C36" s="1145" t="s">
        <v>536</v>
      </c>
      <c r="D36" s="1146"/>
      <c r="E36" s="1147"/>
      <c r="F36" s="36">
        <v>2.17</v>
      </c>
      <c r="G36" s="37">
        <v>2.98</v>
      </c>
      <c r="H36" s="37">
        <v>3.24</v>
      </c>
      <c r="I36" s="37">
        <v>3.19</v>
      </c>
      <c r="J36" s="38">
        <v>3</v>
      </c>
      <c r="K36" s="22"/>
      <c r="L36" s="22"/>
      <c r="M36" s="22"/>
      <c r="N36" s="22"/>
      <c r="O36" s="22"/>
      <c r="P36" s="22"/>
    </row>
    <row r="37" spans="1:16" ht="39" customHeight="1" x14ac:dyDescent="0.15">
      <c r="A37" s="22"/>
      <c r="B37" s="35"/>
      <c r="C37" s="1145" t="s">
        <v>537</v>
      </c>
      <c r="D37" s="1146"/>
      <c r="E37" s="1147"/>
      <c r="F37" s="36">
        <v>0.75</v>
      </c>
      <c r="G37" s="37">
        <v>0.97</v>
      </c>
      <c r="H37" s="37">
        <v>1.21</v>
      </c>
      <c r="I37" s="37">
        <v>1.18</v>
      </c>
      <c r="J37" s="38">
        <v>1.42</v>
      </c>
      <c r="K37" s="22"/>
      <c r="L37" s="22"/>
      <c r="M37" s="22"/>
      <c r="N37" s="22"/>
      <c r="O37" s="22"/>
      <c r="P37" s="22"/>
    </row>
    <row r="38" spans="1:16" ht="39" customHeight="1" x14ac:dyDescent="0.15">
      <c r="A38" s="22"/>
      <c r="B38" s="35"/>
      <c r="C38" s="1145" t="s">
        <v>538</v>
      </c>
      <c r="D38" s="1146"/>
      <c r="E38" s="1147"/>
      <c r="F38" s="36">
        <v>0.79</v>
      </c>
      <c r="G38" s="37">
        <v>0.6</v>
      </c>
      <c r="H38" s="37">
        <v>0.05</v>
      </c>
      <c r="I38" s="37">
        <v>0.12</v>
      </c>
      <c r="J38" s="38">
        <v>0.21</v>
      </c>
      <c r="K38" s="22"/>
      <c r="L38" s="22"/>
      <c r="M38" s="22"/>
      <c r="N38" s="22"/>
      <c r="O38" s="22"/>
      <c r="P38" s="22"/>
    </row>
    <row r="39" spans="1:16" ht="39" customHeight="1" x14ac:dyDescent="0.15">
      <c r="A39" s="22"/>
      <c r="B39" s="35"/>
      <c r="C39" s="1145" t="s">
        <v>539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540</v>
      </c>
      <c r="D40" s="1146"/>
      <c r="E40" s="1147"/>
      <c r="F40" s="36">
        <v>0</v>
      </c>
      <c r="G40" s="37">
        <v>0</v>
      </c>
      <c r="H40" s="37">
        <v>0</v>
      </c>
      <c r="I40" s="37">
        <v>0.01</v>
      </c>
      <c r="J40" s="38">
        <v>0</v>
      </c>
      <c r="K40" s="22"/>
      <c r="L40" s="22"/>
      <c r="M40" s="22"/>
      <c r="N40" s="22"/>
      <c r="O40" s="22"/>
      <c r="P40" s="22"/>
    </row>
    <row r="41" spans="1:16" ht="39" customHeight="1" x14ac:dyDescent="0.15">
      <c r="A41" s="22"/>
      <c r="B41" s="35"/>
      <c r="C41" s="1145" t="s">
        <v>541</v>
      </c>
      <c r="D41" s="1146"/>
      <c r="E41" s="1147"/>
      <c r="F41" s="36">
        <v>0</v>
      </c>
      <c r="G41" s="37">
        <v>0</v>
      </c>
      <c r="H41" s="37">
        <v>0.09</v>
      </c>
      <c r="I41" s="37">
        <v>0</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r/TU8eAShUIfMjNIBkCrHA6wFfgH33nN1unp8/kzAU5shjPTMOFFlOrDCJqgGTGKheRNanvG/UOvyLwRhPTKg==" saltValue="4nWunmwkzul0SfgZYOxz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7" zoomScaleSheetLayoutView="55" workbookViewId="0">
      <selection activeCell="H55" sqref="H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1223</v>
      </c>
      <c r="L45" s="60">
        <v>1225</v>
      </c>
      <c r="M45" s="60">
        <v>1112</v>
      </c>
      <c r="N45" s="60">
        <v>1109</v>
      </c>
      <c r="O45" s="61">
        <v>1106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298</v>
      </c>
      <c r="L48" s="64">
        <v>265</v>
      </c>
      <c r="M48" s="64">
        <v>256</v>
      </c>
      <c r="N48" s="64">
        <v>245</v>
      </c>
      <c r="O48" s="65">
        <v>192</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15">
      <c r="A50" s="48"/>
      <c r="B50" s="1155"/>
      <c r="C50" s="1156"/>
      <c r="D50" s="62"/>
      <c r="E50" s="1161" t="s">
        <v>15</v>
      </c>
      <c r="F50" s="1161"/>
      <c r="G50" s="1161"/>
      <c r="H50" s="1161"/>
      <c r="I50" s="1161"/>
      <c r="J50" s="1162"/>
      <c r="K50" s="63">
        <v>46</v>
      </c>
      <c r="L50" s="64">
        <v>58</v>
      </c>
      <c r="M50" s="64">
        <v>8</v>
      </c>
      <c r="N50" s="64">
        <v>7</v>
      </c>
      <c r="O50" s="65">
        <v>6</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1072</v>
      </c>
      <c r="L52" s="64">
        <v>1083</v>
      </c>
      <c r="M52" s="64">
        <v>1081</v>
      </c>
      <c r="N52" s="64">
        <v>1084</v>
      </c>
      <c r="O52" s="65">
        <v>1062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495</v>
      </c>
      <c r="L53" s="69">
        <v>465</v>
      </c>
      <c r="M53" s="69">
        <v>295</v>
      </c>
      <c r="N53" s="69">
        <v>277</v>
      </c>
      <c r="O53" s="70">
        <v>242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EYsOqbT5U5EayuF4Q8OMf410g7uHq00496WVeSYV5BMugzAYIIjMzQSiWPezsN+IpVKgnCxs8JttFoGW9ebgw==" saltValue="bNtw7c8rSVP30K8okpO3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5" sqref="L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10534</v>
      </c>
      <c r="J41" s="356">
        <v>10385</v>
      </c>
      <c r="K41" s="356">
        <v>10559</v>
      </c>
      <c r="L41" s="356">
        <v>10936</v>
      </c>
      <c r="M41" s="357">
        <v>13332</v>
      </c>
    </row>
    <row r="42" spans="2:13" ht="27.75" customHeight="1" x14ac:dyDescent="0.15">
      <c r="B42" s="1186"/>
      <c r="C42" s="1187"/>
      <c r="D42" s="106"/>
      <c r="E42" s="1192" t="s">
        <v>32</v>
      </c>
      <c r="F42" s="1192"/>
      <c r="G42" s="1192"/>
      <c r="H42" s="1193"/>
      <c r="I42" s="358">
        <v>152</v>
      </c>
      <c r="J42" s="359">
        <v>148</v>
      </c>
      <c r="K42" s="359" t="s">
        <v>489</v>
      </c>
      <c r="L42" s="359" t="s">
        <v>489</v>
      </c>
      <c r="M42" s="360" t="s">
        <v>489</v>
      </c>
    </row>
    <row r="43" spans="2:13" ht="27.75" customHeight="1" x14ac:dyDescent="0.15">
      <c r="B43" s="1186"/>
      <c r="C43" s="1187"/>
      <c r="D43" s="106"/>
      <c r="E43" s="1192" t="s">
        <v>33</v>
      </c>
      <c r="F43" s="1192"/>
      <c r="G43" s="1192"/>
      <c r="H43" s="1193"/>
      <c r="I43" s="358">
        <v>2131</v>
      </c>
      <c r="J43" s="359">
        <v>2020</v>
      </c>
      <c r="K43" s="359">
        <v>1815</v>
      </c>
      <c r="L43" s="359">
        <v>1572</v>
      </c>
      <c r="M43" s="360">
        <v>1536</v>
      </c>
    </row>
    <row r="44" spans="2:13" ht="27.75" customHeight="1" x14ac:dyDescent="0.15">
      <c r="B44" s="1186"/>
      <c r="C44" s="1187"/>
      <c r="D44" s="106"/>
      <c r="E44" s="1192" t="s">
        <v>34</v>
      </c>
      <c r="F44" s="1192"/>
      <c r="G44" s="1192"/>
      <c r="H44" s="1193"/>
      <c r="I44" s="358" t="s">
        <v>489</v>
      </c>
      <c r="J44" s="359" t="s">
        <v>489</v>
      </c>
      <c r="K44" s="359" t="s">
        <v>489</v>
      </c>
      <c r="L44" s="359" t="s">
        <v>489</v>
      </c>
      <c r="M44" s="360" t="s">
        <v>489</v>
      </c>
    </row>
    <row r="45" spans="2:13" ht="27.75" customHeight="1" x14ac:dyDescent="0.15">
      <c r="B45" s="1186"/>
      <c r="C45" s="1187"/>
      <c r="D45" s="106"/>
      <c r="E45" s="1192" t="s">
        <v>35</v>
      </c>
      <c r="F45" s="1192"/>
      <c r="G45" s="1192"/>
      <c r="H45" s="1193"/>
      <c r="I45" s="358">
        <v>1231</v>
      </c>
      <c r="J45" s="359">
        <v>1216</v>
      </c>
      <c r="K45" s="359">
        <v>1194</v>
      </c>
      <c r="L45" s="359">
        <v>1182</v>
      </c>
      <c r="M45" s="360">
        <v>1231</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1386</v>
      </c>
      <c r="J50" s="359">
        <v>1518</v>
      </c>
      <c r="K50" s="359">
        <v>2083</v>
      </c>
      <c r="L50" s="359">
        <v>2480</v>
      </c>
      <c r="M50" s="360">
        <v>2786</v>
      </c>
    </row>
    <row r="51" spans="2:13" ht="27.75" customHeight="1" x14ac:dyDescent="0.15">
      <c r="B51" s="1186"/>
      <c r="C51" s="1187"/>
      <c r="D51" s="106"/>
      <c r="E51" s="1192" t="s">
        <v>42</v>
      </c>
      <c r="F51" s="1192"/>
      <c r="G51" s="1192"/>
      <c r="H51" s="1193"/>
      <c r="I51" s="358">
        <v>1921</v>
      </c>
      <c r="J51" s="359">
        <v>2045</v>
      </c>
      <c r="K51" s="359">
        <v>2029</v>
      </c>
      <c r="L51" s="359">
        <v>1952</v>
      </c>
      <c r="M51" s="360">
        <v>1991</v>
      </c>
    </row>
    <row r="52" spans="2:13" ht="27.75" customHeight="1" x14ac:dyDescent="0.15">
      <c r="B52" s="1188"/>
      <c r="C52" s="1189"/>
      <c r="D52" s="106"/>
      <c r="E52" s="1192" t="s">
        <v>43</v>
      </c>
      <c r="F52" s="1192"/>
      <c r="G52" s="1192"/>
      <c r="H52" s="1193"/>
      <c r="I52" s="358">
        <v>8259</v>
      </c>
      <c r="J52" s="359">
        <v>8043</v>
      </c>
      <c r="K52" s="359">
        <v>8025</v>
      </c>
      <c r="L52" s="359">
        <v>8187</v>
      </c>
      <c r="M52" s="360">
        <v>9946</v>
      </c>
    </row>
    <row r="53" spans="2:13" ht="27.75" customHeight="1" thickBot="1" x14ac:dyDescent="0.2">
      <c r="B53" s="1199" t="s">
        <v>19</v>
      </c>
      <c r="C53" s="1200"/>
      <c r="D53" s="110"/>
      <c r="E53" s="1201" t="s">
        <v>44</v>
      </c>
      <c r="F53" s="1201"/>
      <c r="G53" s="1201"/>
      <c r="H53" s="1202"/>
      <c r="I53" s="361">
        <v>2480</v>
      </c>
      <c r="J53" s="362">
        <v>2163</v>
      </c>
      <c r="K53" s="362">
        <v>1431</v>
      </c>
      <c r="L53" s="362">
        <v>1071</v>
      </c>
      <c r="M53" s="363">
        <v>1377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dB/N8yH4Gvdq/sljYjVzRX8jLZw+hKSo2P6zHZuAsXjHY1OLp9K/Yxe+dJQvxzY9KeVlEYGCcxGgFWqw3vKTQ==" saltValue="e3ypiWzTv55oVsOHTuiN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2" sqref="H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948</v>
      </c>
      <c r="G55" s="122">
        <v>1349</v>
      </c>
      <c r="H55" s="123">
        <v>1569</v>
      </c>
    </row>
    <row r="56" spans="2:8" ht="52.5" customHeight="1" x14ac:dyDescent="0.15">
      <c r="B56" s="124"/>
      <c r="C56" s="1213" t="s">
        <v>47</v>
      </c>
      <c r="D56" s="1213"/>
      <c r="E56" s="1214"/>
      <c r="F56" s="125">
        <v>182</v>
      </c>
      <c r="G56" s="125">
        <v>216</v>
      </c>
      <c r="H56" s="126">
        <v>310</v>
      </c>
    </row>
    <row r="57" spans="2:8" ht="53.25" customHeight="1" x14ac:dyDescent="0.15">
      <c r="B57" s="124"/>
      <c r="C57" s="1215" t="s">
        <v>48</v>
      </c>
      <c r="D57" s="1215"/>
      <c r="E57" s="1216"/>
      <c r="F57" s="127">
        <v>504</v>
      </c>
      <c r="G57" s="127">
        <v>428</v>
      </c>
      <c r="H57" s="128">
        <v>383</v>
      </c>
    </row>
    <row r="58" spans="2:8" ht="45.75" customHeight="1" x14ac:dyDescent="0.15">
      <c r="B58" s="129"/>
      <c r="C58" s="1203" t="s">
        <v>557</v>
      </c>
      <c r="D58" s="1204"/>
      <c r="E58" s="1205"/>
      <c r="F58" s="130">
        <v>258</v>
      </c>
      <c r="G58" s="130">
        <v>258</v>
      </c>
      <c r="H58" s="131">
        <v>258</v>
      </c>
    </row>
    <row r="59" spans="2:8" ht="45.75" customHeight="1" x14ac:dyDescent="0.15">
      <c r="B59" s="129"/>
      <c r="C59" s="1203" t="s">
        <v>558</v>
      </c>
      <c r="D59" s="1204"/>
      <c r="E59" s="1205"/>
      <c r="F59" s="130">
        <v>194</v>
      </c>
      <c r="G59" s="130">
        <v>175</v>
      </c>
      <c r="H59" s="131">
        <v>142</v>
      </c>
    </row>
    <row r="60" spans="2:8" ht="45.75" customHeight="1" x14ac:dyDescent="0.15">
      <c r="B60" s="129"/>
      <c r="C60" s="1203" t="s">
        <v>559</v>
      </c>
      <c r="D60" s="1204"/>
      <c r="E60" s="1205"/>
      <c r="F60" s="130">
        <v>92</v>
      </c>
      <c r="G60" s="130">
        <v>90</v>
      </c>
      <c r="H60" s="131">
        <v>89</v>
      </c>
    </row>
    <row r="61" spans="2:8" ht="45.75" customHeight="1" x14ac:dyDescent="0.15">
      <c r="B61" s="129"/>
      <c r="C61" s="1203" t="s">
        <v>560</v>
      </c>
      <c r="D61" s="1204"/>
      <c r="E61" s="1205"/>
      <c r="F61" s="130">
        <v>98</v>
      </c>
      <c r="G61" s="130">
        <v>69</v>
      </c>
      <c r="H61" s="131">
        <v>40</v>
      </c>
    </row>
    <row r="62" spans="2:8" ht="45.75" customHeight="1" thickBot="1" x14ac:dyDescent="0.2">
      <c r="B62" s="132"/>
      <c r="C62" s="1206" t="s">
        <v>561</v>
      </c>
      <c r="D62" s="1207"/>
      <c r="E62" s="1208"/>
      <c r="F62" s="133">
        <v>15</v>
      </c>
      <c r="G62" s="133">
        <v>21</v>
      </c>
      <c r="H62" s="134">
        <v>30</v>
      </c>
    </row>
    <row r="63" spans="2:8" ht="52.5" customHeight="1" thickBot="1" x14ac:dyDescent="0.2">
      <c r="B63" s="135"/>
      <c r="C63" s="1209" t="s">
        <v>49</v>
      </c>
      <c r="D63" s="1209"/>
      <c r="E63" s="1210"/>
      <c r="F63" s="136">
        <v>1634</v>
      </c>
      <c r="G63" s="136">
        <v>1993</v>
      </c>
      <c r="H63" s="137">
        <v>2261</v>
      </c>
    </row>
    <row r="64" spans="2:8" x14ac:dyDescent="0.15"/>
  </sheetData>
  <sheetProtection algorithmName="SHA-512" hashValue="Muojk1suzGhS6vXIWBLZ1FNo1mpsg6X0zkGUWpZqkK4ZujnavlQ9uummUqf4o4SZ0vohfgEaJEcL6bJviINsvA==" saltValue="Br3Wk1b3vbB+61QcRcpw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122340</v>
      </c>
      <c r="E3" s="156"/>
      <c r="F3" s="157">
        <v>118252</v>
      </c>
      <c r="G3" s="158"/>
      <c r="H3" s="159"/>
    </row>
    <row r="4" spans="1:8" x14ac:dyDescent="0.15">
      <c r="A4" s="160"/>
      <c r="B4" s="161"/>
      <c r="C4" s="162"/>
      <c r="D4" s="163">
        <v>29452</v>
      </c>
      <c r="E4" s="164"/>
      <c r="F4" s="165">
        <v>49994</v>
      </c>
      <c r="G4" s="166"/>
      <c r="H4" s="167"/>
    </row>
    <row r="5" spans="1:8" x14ac:dyDescent="0.15">
      <c r="A5" s="148" t="s">
        <v>522</v>
      </c>
      <c r="B5" s="153"/>
      <c r="C5" s="154"/>
      <c r="D5" s="155">
        <v>126567</v>
      </c>
      <c r="E5" s="156"/>
      <c r="F5" s="157">
        <v>120302</v>
      </c>
      <c r="G5" s="158"/>
      <c r="H5" s="159"/>
    </row>
    <row r="6" spans="1:8" x14ac:dyDescent="0.15">
      <c r="A6" s="160"/>
      <c r="B6" s="161"/>
      <c r="C6" s="162"/>
      <c r="D6" s="163">
        <v>34854</v>
      </c>
      <c r="E6" s="164"/>
      <c r="F6" s="165">
        <v>59328</v>
      </c>
      <c r="G6" s="166"/>
      <c r="H6" s="167"/>
    </row>
    <row r="7" spans="1:8" x14ac:dyDescent="0.15">
      <c r="A7" s="148" t="s">
        <v>523</v>
      </c>
      <c r="B7" s="153"/>
      <c r="C7" s="154"/>
      <c r="D7" s="155">
        <v>135032</v>
      </c>
      <c r="E7" s="156"/>
      <c r="F7" s="157">
        <v>114841</v>
      </c>
      <c r="G7" s="158"/>
      <c r="H7" s="159"/>
    </row>
    <row r="8" spans="1:8" x14ac:dyDescent="0.15">
      <c r="A8" s="160"/>
      <c r="B8" s="161"/>
      <c r="C8" s="162"/>
      <c r="D8" s="163">
        <v>26328</v>
      </c>
      <c r="E8" s="164"/>
      <c r="F8" s="165">
        <v>51589</v>
      </c>
      <c r="G8" s="166"/>
      <c r="H8" s="167"/>
    </row>
    <row r="9" spans="1:8" x14ac:dyDescent="0.15">
      <c r="A9" s="148" t="s">
        <v>524</v>
      </c>
      <c r="B9" s="153"/>
      <c r="C9" s="154"/>
      <c r="D9" s="155">
        <v>120167</v>
      </c>
      <c r="E9" s="156"/>
      <c r="F9" s="157">
        <v>124145</v>
      </c>
      <c r="G9" s="158"/>
      <c r="H9" s="159"/>
    </row>
    <row r="10" spans="1:8" x14ac:dyDescent="0.15">
      <c r="A10" s="160"/>
      <c r="B10" s="161"/>
      <c r="C10" s="162"/>
      <c r="D10" s="163">
        <v>51400</v>
      </c>
      <c r="E10" s="164"/>
      <c r="F10" s="165">
        <v>54761</v>
      </c>
      <c r="G10" s="166"/>
      <c r="H10" s="167"/>
    </row>
    <row r="11" spans="1:8" x14ac:dyDescent="0.15">
      <c r="A11" s="148" t="s">
        <v>525</v>
      </c>
      <c r="B11" s="153"/>
      <c r="C11" s="154"/>
      <c r="D11" s="155">
        <v>302273</v>
      </c>
      <c r="E11" s="156"/>
      <c r="F11" s="157">
        <v>131480</v>
      </c>
      <c r="G11" s="158"/>
      <c r="H11" s="159"/>
    </row>
    <row r="12" spans="1:8" x14ac:dyDescent="0.15">
      <c r="A12" s="160"/>
      <c r="B12" s="161"/>
      <c r="C12" s="168"/>
      <c r="D12" s="163">
        <v>226547</v>
      </c>
      <c r="E12" s="164"/>
      <c r="F12" s="165">
        <v>63148</v>
      </c>
      <c r="G12" s="166"/>
      <c r="H12" s="167"/>
    </row>
    <row r="13" spans="1:8" x14ac:dyDescent="0.15">
      <c r="A13" s="148"/>
      <c r="B13" s="153"/>
      <c r="C13" s="169"/>
      <c r="D13" s="170">
        <v>161276</v>
      </c>
      <c r="E13" s="171"/>
      <c r="F13" s="172">
        <v>121804</v>
      </c>
      <c r="G13" s="173"/>
      <c r="H13" s="159"/>
    </row>
    <row r="14" spans="1:8" x14ac:dyDescent="0.15">
      <c r="A14" s="160"/>
      <c r="B14" s="161"/>
      <c r="C14" s="162"/>
      <c r="D14" s="163">
        <v>73716</v>
      </c>
      <c r="E14" s="164"/>
      <c r="F14" s="165">
        <v>55764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2.82</v>
      </c>
      <c r="C19" s="174">
        <f>ROUND(VALUE(SUBSTITUTE(実質収支比率等に係る経年分析!G$48,"▲","-")),2)</f>
        <v>4.6900000000000004</v>
      </c>
      <c r="D19" s="174">
        <f>ROUND(VALUE(SUBSTITUTE(実質収支比率等に係る経年分析!H$48,"▲","-")),2)</f>
        <v>6.04</v>
      </c>
      <c r="E19" s="174">
        <f>ROUND(VALUE(SUBSTITUTE(実質収支比率等に係る経年分析!I$48,"▲","-")),2)</f>
        <v>6.5</v>
      </c>
      <c r="F19" s="174">
        <f>ROUND(VALUE(SUBSTITUTE(実質収支比率等に係る経年分析!J$48,"▲","-")),2)</f>
        <v>5.14</v>
      </c>
    </row>
    <row r="20" spans="1:11" x14ac:dyDescent="0.15">
      <c r="A20" s="174" t="s">
        <v>53</v>
      </c>
      <c r="B20" s="174">
        <f>ROUND(VALUE(SUBSTITUTE(実質収支比率等に係る経年分析!F$47,"▲","-")),2)</f>
        <v>11.29</v>
      </c>
      <c r="C20" s="174">
        <f>ROUND(VALUE(SUBSTITUTE(実質収支比率等に係る経年分析!G$47,"▲","-")),2)</f>
        <v>11.19</v>
      </c>
      <c r="D20" s="174">
        <f>ROUND(VALUE(SUBSTITUTE(実質収支比率等に係る経年分析!H$47,"▲","-")),2)</f>
        <v>18.399999999999999</v>
      </c>
      <c r="E20" s="174">
        <f>ROUND(VALUE(SUBSTITUTE(実質収支比率等に係る経年分析!I$47,"▲","-")),2)</f>
        <v>26.86</v>
      </c>
      <c r="F20" s="174">
        <f>ROUND(VALUE(SUBSTITUTE(実質収支比率等に係る経年分析!J$47,"▲","-")),2)</f>
        <v>30.95</v>
      </c>
    </row>
    <row r="21" spans="1:11" x14ac:dyDescent="0.15">
      <c r="A21" s="174" t="s">
        <v>54</v>
      </c>
      <c r="B21" s="174">
        <f>IF(ISNUMBER(VALUE(SUBSTITUTE(実質収支比率等に係る経年分析!F$49,"▲","-"))),ROUND(VALUE(SUBSTITUTE(実質収支比率等に係る経年分析!F$49,"▲","-")),2),NA())</f>
        <v>-1.83</v>
      </c>
      <c r="C21" s="174">
        <f>IF(ISNUMBER(VALUE(SUBSTITUTE(実質収支比率等に係る経年分析!G$49,"▲","-"))),ROUND(VALUE(SUBSTITUTE(実質収支比率等に係る経年分析!G$49,"▲","-")),2),NA())</f>
        <v>1.95</v>
      </c>
      <c r="D21" s="174">
        <f>IF(ISNUMBER(VALUE(SUBSTITUTE(実質収支比率等に係る経年分析!H$49,"▲","-"))),ROUND(VALUE(SUBSTITUTE(実質収支比率等に係る経年分析!H$49,"▲","-")),2),NA())</f>
        <v>9.5</v>
      </c>
      <c r="E21" s="174">
        <f>IF(ISNUMBER(VALUE(SUBSTITUTE(実質収支比率等に係る経年分析!I$49,"▲","-"))),ROUND(VALUE(SUBSTITUTE(実質収支比率等に係る経年分析!I$49,"▲","-")),2),NA())</f>
        <v>8.2799999999999994</v>
      </c>
      <c r="F21" s="174">
        <f>IF(ISNUMBER(VALUE(SUBSTITUTE(実質収支比率等に係る経年分析!J$49,"▲","-"))),ROUND(VALUE(SUBSTITUTE(実質収支比率等に係る経年分析!J$49,"▲","-")),2),NA())</f>
        <v>3.04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住宅団地造成事業特別会計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北海道介護福祉学校特別会計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1072</v>
      </c>
      <c r="E42" s="176"/>
      <c r="F42" s="176"/>
      <c r="G42" s="176">
        <f>'実質公債費比率（分子）の構造'!L$52</f>
        <v>1083</v>
      </c>
      <c r="H42" s="176"/>
      <c r="I42" s="176"/>
      <c r="J42" s="176">
        <f>'実質公債費比率（分子）の構造'!M$52</f>
        <v>1081</v>
      </c>
      <c r="K42" s="176"/>
      <c r="L42" s="176"/>
      <c r="M42" s="176">
        <f>'実質公債費比率（分子）の構造'!N$52</f>
        <v>1084</v>
      </c>
      <c r="N42" s="176"/>
      <c r="O42" s="176"/>
      <c r="P42" s="176">
        <f>'実質公債費比率（分子）の構造'!O$52</f>
        <v>1062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46</v>
      </c>
      <c r="C44" s="176"/>
      <c r="D44" s="176"/>
      <c r="E44" s="176">
        <f>'実質公債費比率（分子）の構造'!L$50</f>
        <v>58</v>
      </c>
      <c r="F44" s="176"/>
      <c r="G44" s="176"/>
      <c r="H44" s="176">
        <f>'実質公債費比率（分子）の構造'!M$50</f>
        <v>8</v>
      </c>
      <c r="I44" s="176"/>
      <c r="J44" s="176"/>
      <c r="K44" s="176">
        <f>'実質公債費比率（分子）の構造'!N$50</f>
        <v>7</v>
      </c>
      <c r="L44" s="176"/>
      <c r="M44" s="176"/>
      <c r="N44" s="176">
        <f>'実質公債費比率（分子）の構造'!O$50</f>
        <v>6</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298</v>
      </c>
      <c r="C46" s="176"/>
      <c r="D46" s="176"/>
      <c r="E46" s="176">
        <f>'実質公債費比率（分子）の構造'!L$48</f>
        <v>265</v>
      </c>
      <c r="F46" s="176"/>
      <c r="G46" s="176"/>
      <c r="H46" s="176">
        <f>'実質公債費比率（分子）の構造'!M$48</f>
        <v>256</v>
      </c>
      <c r="I46" s="176"/>
      <c r="J46" s="176"/>
      <c r="K46" s="176">
        <f>'実質公債費比率（分子）の構造'!N$48</f>
        <v>245</v>
      </c>
      <c r="L46" s="176"/>
      <c r="M46" s="176"/>
      <c r="N46" s="176">
        <f>'実質公債費比率（分子）の構造'!O$48</f>
        <v>192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1223</v>
      </c>
      <c r="C49" s="176"/>
      <c r="D49" s="176"/>
      <c r="E49" s="176">
        <f>'実質公債費比率（分子）の構造'!L$45</f>
        <v>1225</v>
      </c>
      <c r="F49" s="176"/>
      <c r="G49" s="176"/>
      <c r="H49" s="176">
        <f>'実質公債費比率（分子）の構造'!M$45</f>
        <v>1112</v>
      </c>
      <c r="I49" s="176"/>
      <c r="J49" s="176"/>
      <c r="K49" s="176">
        <f>'実質公債費比率（分子）の構造'!N$45</f>
        <v>1109</v>
      </c>
      <c r="L49" s="176"/>
      <c r="M49" s="176"/>
      <c r="N49" s="176">
        <f>'実質公債費比率（分子）の構造'!O$45</f>
        <v>1106</v>
      </c>
      <c r="O49" s="176"/>
      <c r="P49" s="176"/>
    </row>
    <row r="50" spans="1:16" x14ac:dyDescent="0.15">
      <c r="A50" s="176" t="s">
        <v>67</v>
      </c>
      <c r="B50" s="176" t="e">
        <f>NA()</f>
        <v>#N/A</v>
      </c>
      <c r="C50" s="176">
        <f>IF(ISNUMBER('実質公債費比率（分子）の構造'!K$53),'実質公債費比率（分子）の構造'!K$53,NA())</f>
        <v>495</v>
      </c>
      <c r="D50" s="176" t="e">
        <f>NA()</f>
        <v>#N/A</v>
      </c>
      <c r="E50" s="176" t="e">
        <f>NA()</f>
        <v>#N/A</v>
      </c>
      <c r="F50" s="176">
        <f>IF(ISNUMBER('実質公債費比率（分子）の構造'!L$53),'実質公債費比率（分子）の構造'!L$53,NA())</f>
        <v>465</v>
      </c>
      <c r="G50" s="176" t="e">
        <f>NA()</f>
        <v>#N/A</v>
      </c>
      <c r="H50" s="176" t="e">
        <f>NA()</f>
        <v>#N/A</v>
      </c>
      <c r="I50" s="176">
        <f>IF(ISNUMBER('実質公債費比率（分子）の構造'!M$53),'実質公債費比率（分子）の構造'!M$53,NA())</f>
        <v>295</v>
      </c>
      <c r="J50" s="176" t="e">
        <f>NA()</f>
        <v>#N/A</v>
      </c>
      <c r="K50" s="176" t="e">
        <f>NA()</f>
        <v>#N/A</v>
      </c>
      <c r="L50" s="176">
        <f>IF(ISNUMBER('実質公債費比率（分子）の構造'!N$53),'実質公債費比率（分子）の構造'!N$53,NA())</f>
        <v>277</v>
      </c>
      <c r="M50" s="176" t="e">
        <f>NA()</f>
        <v>#N/A</v>
      </c>
      <c r="N50" s="176" t="e">
        <f>NA()</f>
        <v>#N/A</v>
      </c>
      <c r="O50" s="176">
        <f>IF(ISNUMBER('実質公債費比率（分子）の構造'!O$53),'実質公債費比率（分子）の構造'!O$53,NA())</f>
        <v>242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8259</v>
      </c>
      <c r="E56" s="175"/>
      <c r="F56" s="175"/>
      <c r="G56" s="175">
        <f>'将来負担比率（分子）の構造'!J$52</f>
        <v>8043</v>
      </c>
      <c r="H56" s="175"/>
      <c r="I56" s="175"/>
      <c r="J56" s="175">
        <f>'将来負担比率（分子）の構造'!K$52</f>
        <v>8025</v>
      </c>
      <c r="K56" s="175"/>
      <c r="L56" s="175"/>
      <c r="M56" s="175">
        <f>'将来負担比率（分子）の構造'!L$52</f>
        <v>8187</v>
      </c>
      <c r="N56" s="175"/>
      <c r="O56" s="175"/>
      <c r="P56" s="175">
        <f>'将来負担比率（分子）の構造'!M$52</f>
        <v>9946</v>
      </c>
    </row>
    <row r="57" spans="1:16" x14ac:dyDescent="0.15">
      <c r="A57" s="175" t="s">
        <v>42</v>
      </c>
      <c r="B57" s="175"/>
      <c r="C57" s="175"/>
      <c r="D57" s="175">
        <f>'将来負担比率（分子）の構造'!I$51</f>
        <v>1921</v>
      </c>
      <c r="E57" s="175"/>
      <c r="F57" s="175"/>
      <c r="G57" s="175">
        <f>'将来負担比率（分子）の構造'!J$51</f>
        <v>2045</v>
      </c>
      <c r="H57" s="175"/>
      <c r="I57" s="175"/>
      <c r="J57" s="175">
        <f>'将来負担比率（分子）の構造'!K$51</f>
        <v>2029</v>
      </c>
      <c r="K57" s="175"/>
      <c r="L57" s="175"/>
      <c r="M57" s="175">
        <f>'将来負担比率（分子）の構造'!L$51</f>
        <v>1952</v>
      </c>
      <c r="N57" s="175"/>
      <c r="O57" s="175"/>
      <c r="P57" s="175">
        <f>'将来負担比率（分子）の構造'!M$51</f>
        <v>1991</v>
      </c>
    </row>
    <row r="58" spans="1:16" x14ac:dyDescent="0.15">
      <c r="A58" s="175" t="s">
        <v>41</v>
      </c>
      <c r="B58" s="175"/>
      <c r="C58" s="175"/>
      <c r="D58" s="175">
        <f>'将来負担比率（分子）の構造'!I$50</f>
        <v>1386</v>
      </c>
      <c r="E58" s="175"/>
      <c r="F58" s="175"/>
      <c r="G58" s="175">
        <f>'将来負担比率（分子）の構造'!J$50</f>
        <v>1518</v>
      </c>
      <c r="H58" s="175"/>
      <c r="I58" s="175"/>
      <c r="J58" s="175">
        <f>'将来負担比率（分子）の構造'!K$50</f>
        <v>2083</v>
      </c>
      <c r="K58" s="175"/>
      <c r="L58" s="175"/>
      <c r="M58" s="175">
        <f>'将来負担比率（分子）の構造'!L$50</f>
        <v>2480</v>
      </c>
      <c r="N58" s="175"/>
      <c r="O58" s="175"/>
      <c r="P58" s="175">
        <f>'将来負担比率（分子）の構造'!M$50</f>
        <v>2786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1231</v>
      </c>
      <c r="C62" s="175"/>
      <c r="D62" s="175"/>
      <c r="E62" s="175">
        <f>'将来負担比率（分子）の構造'!J$45</f>
        <v>1216</v>
      </c>
      <c r="F62" s="175"/>
      <c r="G62" s="175"/>
      <c r="H62" s="175">
        <f>'将来負担比率（分子）の構造'!K$45</f>
        <v>1194</v>
      </c>
      <c r="I62" s="175"/>
      <c r="J62" s="175"/>
      <c r="K62" s="175">
        <f>'将来負担比率（分子）の構造'!L$45</f>
        <v>1182</v>
      </c>
      <c r="L62" s="175"/>
      <c r="M62" s="175"/>
      <c r="N62" s="175">
        <f>'将来負担比率（分子）の構造'!M$45</f>
        <v>1231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2131</v>
      </c>
      <c r="C64" s="175"/>
      <c r="D64" s="175"/>
      <c r="E64" s="175">
        <f>'将来負担比率（分子）の構造'!J$43</f>
        <v>2020</v>
      </c>
      <c r="F64" s="175"/>
      <c r="G64" s="175"/>
      <c r="H64" s="175">
        <f>'将来負担比率（分子）の構造'!K$43</f>
        <v>1815</v>
      </c>
      <c r="I64" s="175"/>
      <c r="J64" s="175"/>
      <c r="K64" s="175">
        <f>'将来負担比率（分子）の構造'!L$43</f>
        <v>1572</v>
      </c>
      <c r="L64" s="175"/>
      <c r="M64" s="175"/>
      <c r="N64" s="175">
        <f>'将来負担比率（分子）の構造'!M$43</f>
        <v>1536</v>
      </c>
      <c r="O64" s="175"/>
      <c r="P64" s="175"/>
    </row>
    <row r="65" spans="1:16" x14ac:dyDescent="0.15">
      <c r="A65" s="175" t="s">
        <v>32</v>
      </c>
      <c r="B65" s="175">
        <f>'将来負担比率（分子）の構造'!I$42</f>
        <v>152</v>
      </c>
      <c r="C65" s="175"/>
      <c r="D65" s="175"/>
      <c r="E65" s="175">
        <f>'将来負担比率（分子）の構造'!J$42</f>
        <v>148</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10534</v>
      </c>
      <c r="C66" s="175"/>
      <c r="D66" s="175"/>
      <c r="E66" s="175">
        <f>'将来負担比率（分子）の構造'!J$41</f>
        <v>10385</v>
      </c>
      <c r="F66" s="175"/>
      <c r="G66" s="175"/>
      <c r="H66" s="175">
        <f>'将来負担比率（分子）の構造'!K$41</f>
        <v>10559</v>
      </c>
      <c r="I66" s="175"/>
      <c r="J66" s="175"/>
      <c r="K66" s="175">
        <f>'将来負担比率（分子）の構造'!L$41</f>
        <v>10936</v>
      </c>
      <c r="L66" s="175"/>
      <c r="M66" s="175"/>
      <c r="N66" s="175">
        <f>'将来負担比率（分子）の構造'!M$41</f>
        <v>13332</v>
      </c>
      <c r="O66" s="175"/>
      <c r="P66" s="175"/>
    </row>
    <row r="67" spans="1:16" x14ac:dyDescent="0.15">
      <c r="A67" s="175" t="s">
        <v>71</v>
      </c>
      <c r="B67" s="175" t="e">
        <f>NA()</f>
        <v>#N/A</v>
      </c>
      <c r="C67" s="175">
        <f>IF(ISNUMBER('将来負担比率（分子）の構造'!I$53), IF('将来負担比率（分子）の構造'!I$53 &lt; 0, 0, '将来負担比率（分子）の構造'!I$53), NA())</f>
        <v>2480</v>
      </c>
      <c r="D67" s="175" t="e">
        <f>NA()</f>
        <v>#N/A</v>
      </c>
      <c r="E67" s="175" t="e">
        <f>NA()</f>
        <v>#N/A</v>
      </c>
      <c r="F67" s="175">
        <f>IF(ISNUMBER('将来負担比率（分子）の構造'!J$53), IF('将来負担比率（分子）の構造'!J$53 &lt; 0, 0, '将来負担比率（分子）の構造'!J$53), NA())</f>
        <v>2163</v>
      </c>
      <c r="G67" s="175" t="e">
        <f>NA()</f>
        <v>#N/A</v>
      </c>
      <c r="H67" s="175" t="e">
        <f>NA()</f>
        <v>#N/A</v>
      </c>
      <c r="I67" s="175">
        <f>IF(ISNUMBER('将来負担比率（分子）の構造'!K$53), IF('将来負担比率（分子）の構造'!K$53 &lt; 0, 0, '将来負担比率（分子）の構造'!K$53), NA())</f>
        <v>1431</v>
      </c>
      <c r="J67" s="175" t="e">
        <f>NA()</f>
        <v>#N/A</v>
      </c>
      <c r="K67" s="175" t="e">
        <f>NA()</f>
        <v>#N/A</v>
      </c>
      <c r="L67" s="175">
        <f>IF(ISNUMBER('将来負担比率（分子）の構造'!L$53), IF('将来負担比率（分子）の構造'!L$53 &lt; 0, 0, '将来負担比率（分子）の構造'!L$53), NA())</f>
        <v>1071</v>
      </c>
      <c r="M67" s="175" t="e">
        <f>NA()</f>
        <v>#N/A</v>
      </c>
      <c r="N67" s="175" t="e">
        <f>NA()</f>
        <v>#N/A</v>
      </c>
      <c r="O67" s="175">
        <f>IF(ISNUMBER('将来負担比率（分子）の構造'!M$53), IF('将来負担比率（分子）の構造'!M$53 &lt; 0, 0, '将来負担比率（分子）の構造'!M$53), NA())</f>
        <v>1377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948</v>
      </c>
      <c r="C72" s="179">
        <f>基金残高に係る経年分析!G55</f>
        <v>1349</v>
      </c>
      <c r="D72" s="179">
        <f>基金残高に係る経年分析!H55</f>
        <v>1569</v>
      </c>
    </row>
    <row r="73" spans="1:16" x14ac:dyDescent="0.15">
      <c r="A73" s="178" t="s">
        <v>74</v>
      </c>
      <c r="B73" s="179">
        <f>基金残高に係る経年分析!F56</f>
        <v>182</v>
      </c>
      <c r="C73" s="179">
        <f>基金残高に係る経年分析!G56</f>
        <v>216</v>
      </c>
      <c r="D73" s="179">
        <f>基金残高に係る経年分析!H56</f>
        <v>310</v>
      </c>
    </row>
    <row r="74" spans="1:16" x14ac:dyDescent="0.15">
      <c r="A74" s="178" t="s">
        <v>75</v>
      </c>
      <c r="B74" s="179">
        <f>基金残高に係る経年分析!F57</f>
        <v>504</v>
      </c>
      <c r="C74" s="179">
        <f>基金残高に係る経年分析!G57</f>
        <v>428</v>
      </c>
      <c r="D74" s="179">
        <f>基金残高に係る経年分析!H57</f>
        <v>383</v>
      </c>
    </row>
  </sheetData>
  <sheetProtection algorithmName="SHA-512" hashValue="dJ8P8P6Lg7Sa5fVPAXXCT6zKsQlECSgRVnhhQtJ2SxRZ2GoyfO7UDboGE+yAdYVX7d3SmveQQpyKvivQJ88WRQ==" saltValue="ZQ+apCgoXyeQJR8rIrpA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山中　融</cp:lastModifiedBy>
  <cp:lastPrinted>2025-03-11T01:04:32Z</cp:lastPrinted>
  <dcterms:created xsi:type="dcterms:W3CDTF">2025-02-19T00:09:16Z</dcterms:created>
  <dcterms:modified xsi:type="dcterms:W3CDTF">2025-03-11T01:04:52Z</dcterms:modified>
  <cp:category/>
</cp:coreProperties>
</file>