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17‗担い手確保・経営強化支援事業（5割）\R7補正事業\"/>
    </mc:Choice>
  </mc:AlternateContent>
  <bookViews>
    <workbookView xWindow="28680" yWindow="-255" windowWidth="29040" windowHeight="15840" tabRatio="811"/>
  </bookViews>
  <sheets>
    <sheet name="配分基準" sheetId="28" r:id="rId1"/>
    <sheet name="販売計画" sheetId="30" r:id="rId2"/>
    <sheet name="要望確認書" sheetId="34" r:id="rId3"/>
    <sheet name="収支計画" sheetId="31" r:id="rId4"/>
    <sheet name="付加価値額拡大計画" sheetId="32" r:id="rId5"/>
    <sheet name="サポート体制" sheetId="33" r:id="rId6"/>
  </sheets>
  <externalReferences>
    <externalReference r:id="rId7"/>
    <externalReference r:id="rId8"/>
    <externalReference r:id="rId9"/>
    <externalReference r:id="rId10"/>
  </externalReferences>
  <definedNames>
    <definedName name="_xlnm.Print_Area" localSheetId="3">収支計画!$A$1:$K$35</definedName>
    <definedName name="_xlnm.Print_Area" localSheetId="0">配分基準!$B$1:$AN$66</definedName>
    <definedName name="_xlnm.Print_Area" localSheetId="1">販売計画!$A$1:$L$116</definedName>
    <definedName name="_xlnm.Print_Area" localSheetId="4">付加価値額拡大計画!$A$1:$K$62</definedName>
    <definedName name="_xlnm.Print_Area" localSheetId="2">要望確認書!$A$1:$R$45</definedName>
    <definedName name="管轄局" localSheetId="2">[1]Sheet1!$B$3:$B$11</definedName>
    <definedName name="管轄局">[2]Sheet1!$B$3:$B$11</definedName>
    <definedName name="政策目的" localSheetId="2">[1]Sheet1!$G$3:$G$5</definedName>
    <definedName name="政策目的">[2]Sheet1!$G$3:$G$5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9" i="32" l="1"/>
  <c r="H59" i="32"/>
  <c r="G59" i="32"/>
  <c r="F59" i="32"/>
  <c r="J59" i="32" s="1"/>
  <c r="J58" i="32"/>
  <c r="J55" i="32"/>
  <c r="J54" i="32"/>
  <c r="J53" i="32"/>
  <c r="J52" i="32"/>
  <c r="J51" i="32"/>
  <c r="J50" i="32"/>
  <c r="J49" i="32"/>
  <c r="J48" i="32"/>
  <c r="J47" i="32"/>
  <c r="J46" i="32"/>
  <c r="J45" i="32"/>
  <c r="J44" i="32"/>
  <c r="J43" i="32"/>
  <c r="J42" i="32"/>
  <c r="J41" i="32"/>
  <c r="J40" i="32"/>
  <c r="J39" i="32"/>
  <c r="J38" i="32"/>
  <c r="J37" i="32"/>
  <c r="J36" i="32"/>
  <c r="J35" i="32"/>
  <c r="J34" i="32"/>
  <c r="J33" i="32"/>
  <c r="J32" i="32"/>
  <c r="J31" i="32"/>
  <c r="J30" i="32"/>
  <c r="J29" i="32"/>
  <c r="J28" i="32"/>
  <c r="J27" i="32"/>
  <c r="I26" i="32"/>
  <c r="H26" i="32"/>
  <c r="G26" i="32"/>
  <c r="F26" i="32"/>
  <c r="J25" i="32"/>
  <c r="J24" i="32"/>
  <c r="J23" i="32"/>
  <c r="J22" i="32"/>
  <c r="J21" i="32"/>
  <c r="J20" i="32"/>
  <c r="J19" i="32"/>
  <c r="J18" i="32"/>
  <c r="J17" i="32"/>
  <c r="J16" i="32"/>
  <c r="J15" i="32"/>
  <c r="J14" i="32"/>
  <c r="J13" i="32"/>
  <c r="J12" i="32"/>
  <c r="J11" i="32"/>
  <c r="J10" i="32"/>
  <c r="I9" i="32"/>
  <c r="H9" i="32"/>
  <c r="G9" i="32"/>
  <c r="F9" i="32"/>
  <c r="J9" i="32" s="1"/>
  <c r="J32" i="31"/>
  <c r="H32" i="31"/>
  <c r="F32" i="31"/>
  <c r="D32" i="31"/>
  <c r="J14" i="31"/>
  <c r="H14" i="31"/>
  <c r="F14" i="31"/>
  <c r="D14" i="31"/>
  <c r="J6" i="31"/>
  <c r="J11" i="31" s="1"/>
  <c r="J35" i="31" s="1"/>
  <c r="H6" i="31"/>
  <c r="H11" i="31" s="1"/>
  <c r="H35" i="31" s="1"/>
  <c r="G6" i="31"/>
  <c r="F6" i="31"/>
  <c r="F11" i="31" s="1"/>
  <c r="E6" i="31"/>
  <c r="D6" i="31"/>
  <c r="D11" i="31" s="1"/>
  <c r="J87" i="30"/>
  <c r="H87" i="30"/>
  <c r="F87" i="30"/>
  <c r="D87" i="30"/>
  <c r="J84" i="30"/>
  <c r="H84" i="30"/>
  <c r="F84" i="30"/>
  <c r="D84" i="30"/>
  <c r="L81" i="30"/>
  <c r="L92" i="30" s="1"/>
  <c r="J92" i="30"/>
  <c r="H92" i="30"/>
  <c r="F92" i="30"/>
  <c r="D92" i="30"/>
  <c r="J74" i="30"/>
  <c r="J76" i="30" s="1"/>
  <c r="H74" i="30"/>
  <c r="H76" i="30" s="1"/>
  <c r="F74" i="30"/>
  <c r="F76" i="30" s="1"/>
  <c r="D74" i="30"/>
  <c r="D76" i="30" s="1"/>
  <c r="J69" i="30"/>
  <c r="J71" i="30" s="1"/>
  <c r="H69" i="30"/>
  <c r="H71" i="30" s="1"/>
  <c r="F69" i="30"/>
  <c r="F71" i="30" s="1"/>
  <c r="D69" i="30"/>
  <c r="D71" i="30" s="1"/>
  <c r="J64" i="30"/>
  <c r="J66" i="30" s="1"/>
  <c r="H64" i="30"/>
  <c r="H66" i="30" s="1"/>
  <c r="F64" i="30"/>
  <c r="F66" i="30" s="1"/>
  <c r="D64" i="30"/>
  <c r="D66" i="30" s="1"/>
  <c r="J59" i="30"/>
  <c r="J61" i="30" s="1"/>
  <c r="H59" i="30"/>
  <c r="H61" i="30" s="1"/>
  <c r="F59" i="30"/>
  <c r="F61" i="30" s="1"/>
  <c r="D59" i="30"/>
  <c r="D61" i="30" s="1"/>
  <c r="J88" i="30" l="1"/>
  <c r="J89" i="30" s="1"/>
  <c r="F88" i="30"/>
  <c r="F89" i="30" s="1"/>
  <c r="D88" i="30"/>
  <c r="D35" i="31"/>
  <c r="H57" i="32"/>
  <c r="I56" i="32"/>
  <c r="H88" i="30"/>
  <c r="H89" i="30" s="1"/>
  <c r="F35" i="31"/>
  <c r="J26" i="32"/>
  <c r="G56" i="32"/>
  <c r="J77" i="30"/>
  <c r="H56" i="32"/>
  <c r="D77" i="30"/>
  <c r="F57" i="32"/>
  <c r="F56" i="32"/>
  <c r="J56" i="32" s="1"/>
  <c r="G57" i="32"/>
  <c r="I57" i="32"/>
  <c r="F77" i="30"/>
  <c r="F93" i="30" s="1"/>
  <c r="H77" i="30"/>
  <c r="J93" i="30" l="1"/>
  <c r="D93" i="30"/>
  <c r="F94" i="30" s="1"/>
  <c r="H93" i="30"/>
  <c r="J57" i="32"/>
  <c r="J94" i="30" l="1"/>
  <c r="H94" i="30"/>
</calcChain>
</file>

<file path=xl/comments1.xml><?xml version="1.0" encoding="utf-8"?>
<comments xmlns="http://schemas.openxmlformats.org/spreadsheetml/2006/main">
  <authors>
    <author>東海農政局</author>
  </authors>
  <commentList>
    <comment ref="D56" authorId="0" shapeId="0">
      <text>
        <r>
          <rPr>
            <sz val="9"/>
            <color indexed="81"/>
            <rFont val="ＭＳ Ｐゴシック"/>
            <family val="3"/>
            <charset val="128"/>
          </rPr>
          <t>現状は計画承認時点で客観的に把握できる直近の資料を用いて記入する。</t>
        </r>
      </text>
    </comment>
    <comment ref="F56" authorId="0" shapeId="0">
      <text>
        <r>
          <rPr>
            <sz val="9"/>
            <color indexed="81"/>
            <rFont val="ＭＳ Ｐゴシック"/>
            <family val="3"/>
            <charset val="128"/>
          </rPr>
          <t>支援計画承認時にR1年度の作付面積が判明している場合、１年度目の生産規模はR1年度の実績値を用いる。
（例えば、７月末が計画承認の場合、水稲は既に作付が終了しており、経営所得安定対策の営農計画書は提出済のことから、R1年度は計画値でなく実績値を用いる）
なお、機械導入前に既に目標達成が見込まれる場合、「機械導入前に目標達成が見込まることが分かっていたにもかかわらず安易な目標設定をした」と指摘を受ける要因となるため、機械導入後の時点から拡大ができることを説明できる目標とする。</t>
        </r>
      </text>
    </comment>
    <comment ref="L56" authorId="0" shapeId="0">
      <text>
        <r>
          <rPr>
            <sz val="9"/>
            <color indexed="81"/>
            <rFont val="ＭＳ Ｐゴシック"/>
            <family val="3"/>
            <charset val="128"/>
          </rPr>
          <t>生産規模、単収、販売単価等の根拠を記載する。
必要に応じて参考資料を添付する。</t>
        </r>
      </text>
    </comment>
    <comment ref="B58" authorId="0" shapeId="0">
      <text>
        <r>
          <rPr>
            <sz val="9"/>
            <color indexed="81"/>
            <rFont val="ＭＳ Ｐゴシック"/>
            <family val="3"/>
            <charset val="128"/>
          </rPr>
          <t>機械導入による効果がある場合は反映させる（例：ロータリー導入により排水性が向上し、小麦や大豆の単収が向上する）</t>
        </r>
      </text>
    </comment>
    <comment ref="B60" authorId="0" shapeId="0">
      <text>
        <r>
          <rPr>
            <sz val="9"/>
            <color indexed="81"/>
            <rFont val="ＭＳ Ｐゴシック"/>
            <family val="3"/>
            <charset val="128"/>
          </rPr>
          <t>機械導入効果がある場合は反映させる（例：コンバイン導入により適期収穫が可能となり、一等級玄米の出荷割合が増加し単価が向上する）</t>
        </r>
      </text>
    </comment>
    <comment ref="D81" authorId="0" shapeId="0">
      <text>
        <r>
          <rPr>
            <sz val="9"/>
            <color indexed="81"/>
            <rFont val="ＭＳ Ｐゴシック"/>
            <family val="3"/>
            <charset val="128"/>
          </rPr>
          <t>現状は計画承認時点で客観的に把握できる直近の資料を用いて記入する。</t>
        </r>
      </text>
    </comment>
    <comment ref="F81" authorId="0" shapeId="0">
      <text>
        <r>
          <rPr>
            <sz val="9"/>
            <color indexed="81"/>
            <rFont val="ＭＳ Ｐゴシック"/>
            <family val="3"/>
            <charset val="128"/>
          </rPr>
          <t>支援計画承認時にR1年度の作付面積が判明している場合、１年度目の生産規模はR1年度の実績値を用いる。
（例えば、７月末が計画承認の場合、水稲は既に作付が終了しており、経営所得安定対策の営農計画書は提出済のことから、R1年度は計画値でなく実績値を用いる）
なお、機械導入前に既に目標達成が見込まれる場合、「機械導入前に目標達成が見込まることが分かっていたにもかかわらず安易な目標設定をした」と指摘を受ける要因となるため、機械導入後の時点から拡大ができることを説明できる目標とする。</t>
        </r>
      </text>
    </comment>
    <comment ref="J93" authorId="0" shapeId="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List>
</comments>
</file>

<file path=xl/comments2.xml><?xml version="1.0" encoding="utf-8"?>
<comments xmlns="http://schemas.openxmlformats.org/spreadsheetml/2006/main">
  <authors>
    <author>東海農政局</author>
  </authors>
  <commentList>
    <comment ref="I57" authorId="0" shapeId="0">
      <text>
        <r>
          <rPr>
            <sz val="9"/>
            <color indexed="81"/>
            <rFont val="ＭＳ Ｐゴシック"/>
            <family val="3"/>
            <charset val="128"/>
          </rPr>
          <t>新規就農者にあっては、青年等就農計画等に記載された年間農業所得目標から換算された付加価値額又は現状の付加価値額に1.1を乗じた付加価値額のうち、いずれか高いものが目標となっていること</t>
        </r>
      </text>
    </comment>
  </commentList>
</comments>
</file>

<file path=xl/sharedStrings.xml><?xml version="1.0" encoding="utf-8"?>
<sst xmlns="http://schemas.openxmlformats.org/spreadsheetml/2006/main" count="774" uniqueCount="432">
  <si>
    <t>ａ</t>
    <phoneticPr fontId="4"/>
  </si>
  <si>
    <t>－</t>
    <phoneticPr fontId="4"/>
  </si>
  <si>
    <t>【農産物生産・販売の部】</t>
    <rPh sb="1" eb="4">
      <t>ノウサンブツ</t>
    </rPh>
    <rPh sb="4" eb="6">
      <t>セイサン</t>
    </rPh>
    <rPh sb="7" eb="9">
      <t>ハンバイ</t>
    </rPh>
    <rPh sb="10" eb="11">
      <t>ブ</t>
    </rPh>
    <phoneticPr fontId="4"/>
  </si>
  <si>
    <t>生産規模</t>
    <rPh sb="0" eb="2">
      <t>セイサン</t>
    </rPh>
    <rPh sb="2" eb="4">
      <t>キボ</t>
    </rPh>
    <phoneticPr fontId="4"/>
  </si>
  <si>
    <t>①</t>
    <phoneticPr fontId="4"/>
  </si>
  <si>
    <t>単収</t>
    <rPh sb="0" eb="1">
      <t>タン</t>
    </rPh>
    <rPh sb="1" eb="2">
      <t>シュウ</t>
    </rPh>
    <phoneticPr fontId="4"/>
  </si>
  <si>
    <t>②</t>
    <phoneticPr fontId="4"/>
  </si>
  <si>
    <t>kg/10a</t>
    <phoneticPr fontId="4"/>
  </si>
  <si>
    <t>生産量</t>
    <rPh sb="0" eb="2">
      <t>セイサン</t>
    </rPh>
    <rPh sb="2" eb="3">
      <t>リョウ</t>
    </rPh>
    <phoneticPr fontId="4"/>
  </si>
  <si>
    <t>kg</t>
    <phoneticPr fontId="4"/>
  </si>
  <si>
    <t>販売単価</t>
    <rPh sb="0" eb="2">
      <t>ハンバイ</t>
    </rPh>
    <rPh sb="2" eb="4">
      <t>タンカ</t>
    </rPh>
    <phoneticPr fontId="4"/>
  </si>
  <si>
    <t>④</t>
    <phoneticPr fontId="4"/>
  </si>
  <si>
    <t>円/kg</t>
    <rPh sb="0" eb="1">
      <t>エン</t>
    </rPh>
    <phoneticPr fontId="4"/>
  </si>
  <si>
    <t>販売額</t>
    <rPh sb="0" eb="2">
      <t>ハンバイ</t>
    </rPh>
    <rPh sb="2" eb="3">
      <t>ガク</t>
    </rPh>
    <phoneticPr fontId="4"/>
  </si>
  <si>
    <t>③×④</t>
    <phoneticPr fontId="4"/>
  </si>
  <si>
    <t>円</t>
    <rPh sb="0" eb="1">
      <t>エン</t>
    </rPh>
    <phoneticPr fontId="4"/>
  </si>
  <si>
    <t>販売額　計</t>
    <rPh sb="0" eb="2">
      <t>ハンバイ</t>
    </rPh>
    <rPh sb="2" eb="3">
      <t>ガク</t>
    </rPh>
    <rPh sb="4" eb="5">
      <t>ケイ</t>
    </rPh>
    <phoneticPr fontId="4"/>
  </si>
  <si>
    <t>⑤</t>
    <phoneticPr fontId="4"/>
  </si>
  <si>
    <t>製品名</t>
    <rPh sb="0" eb="3">
      <t>セイヒンメイ</t>
    </rPh>
    <phoneticPr fontId="4"/>
  </si>
  <si>
    <t>製造量</t>
    <rPh sb="0" eb="2">
      <t>セイゾウ</t>
    </rPh>
    <rPh sb="2" eb="3">
      <t>リョウ</t>
    </rPh>
    <phoneticPr fontId="4"/>
  </si>
  <si>
    <t>①×②</t>
    <phoneticPr fontId="4"/>
  </si>
  <si>
    <t>⑥</t>
    <phoneticPr fontId="4"/>
  </si>
  <si>
    <t>【販売額　総計】</t>
    <rPh sb="1" eb="3">
      <t>ハンバイ</t>
    </rPh>
    <rPh sb="3" eb="4">
      <t>ガク</t>
    </rPh>
    <rPh sb="5" eb="7">
      <t>ソウケイ</t>
    </rPh>
    <phoneticPr fontId="4"/>
  </si>
  <si>
    <t>⑤＋⑥</t>
    <phoneticPr fontId="4"/>
  </si>
  <si>
    <t>【収入の部】</t>
  </si>
  <si>
    <t>区　　分</t>
    <phoneticPr fontId="4"/>
  </si>
  <si>
    <t>収入の内容</t>
  </si>
  <si>
    <t>金額</t>
  </si>
  <si>
    <t>算出基礎</t>
  </si>
  <si>
    <t>収入計（①）</t>
  </si>
  <si>
    <t>【支出の部】</t>
  </si>
  <si>
    <t>経費の内容</t>
  </si>
  <si>
    <t>減価償却費</t>
    <rPh sb="0" eb="2">
      <t>ゲンカ</t>
    </rPh>
    <rPh sb="2" eb="5">
      <t>ショウキャクヒ</t>
    </rPh>
    <phoneticPr fontId="4"/>
  </si>
  <si>
    <t>土地改良費</t>
    <rPh sb="0" eb="2">
      <t>トチ</t>
    </rPh>
    <rPh sb="2" eb="5">
      <t>カイリョウヒ</t>
    </rPh>
    <phoneticPr fontId="4"/>
  </si>
  <si>
    <t>ａ</t>
  </si>
  <si>
    <t>kg/10a</t>
  </si>
  <si>
    <t>kg</t>
  </si>
  <si>
    <t>円/kg</t>
  </si>
  <si>
    <t>円</t>
  </si>
  <si>
    <t>％</t>
    <phoneticPr fontId="4"/>
  </si>
  <si>
    <t>現状比</t>
    <rPh sb="0" eb="2">
      <t>ゲンジョウ</t>
    </rPh>
    <rPh sb="2" eb="3">
      <t>ヒ</t>
    </rPh>
    <phoneticPr fontId="4"/>
  </si>
  <si>
    <t>租税公課</t>
    <rPh sb="0" eb="2">
      <t>ソゼイ</t>
    </rPh>
    <rPh sb="2" eb="4">
      <t>コウカ</t>
    </rPh>
    <phoneticPr fontId="4"/>
  </si>
  <si>
    <t>動力光熱費</t>
    <rPh sb="0" eb="2">
      <t>ドウリョク</t>
    </rPh>
    <rPh sb="2" eb="5">
      <t>コウネツヒ</t>
    </rPh>
    <phoneticPr fontId="4"/>
  </si>
  <si>
    <t>種苗費、肥料費、農薬費、諸材料費、素畜費、飼料費等</t>
    <rPh sb="2" eb="3">
      <t>ヒ</t>
    </rPh>
    <rPh sb="6" eb="7">
      <t>ヒ</t>
    </rPh>
    <rPh sb="10" eb="11">
      <t>ヒ</t>
    </rPh>
    <rPh sb="12" eb="13">
      <t>ショ</t>
    </rPh>
    <rPh sb="13" eb="16">
      <t>ザイリョウヒ</t>
    </rPh>
    <rPh sb="17" eb="18">
      <t>モト</t>
    </rPh>
    <rPh sb="18" eb="19">
      <t>チク</t>
    </rPh>
    <rPh sb="19" eb="20">
      <t>ヒ</t>
    </rPh>
    <rPh sb="21" eb="24">
      <t>シリョウヒ</t>
    </rPh>
    <rPh sb="24" eb="25">
      <t>ナド</t>
    </rPh>
    <phoneticPr fontId="4"/>
  </si>
  <si>
    <t>地代・賃借料</t>
    <rPh sb="0" eb="2">
      <t>チダイ</t>
    </rPh>
    <phoneticPr fontId="4"/>
  </si>
  <si>
    <t>雇人費</t>
    <rPh sb="0" eb="1">
      <t>ヤトイ</t>
    </rPh>
    <rPh sb="1" eb="2">
      <t>ジン</t>
    </rPh>
    <rPh sb="2" eb="3">
      <t>ヒ</t>
    </rPh>
    <phoneticPr fontId="4"/>
  </si>
  <si>
    <t>荷造運搬手数料</t>
    <rPh sb="0" eb="2">
      <t>ニヅク</t>
    </rPh>
    <rPh sb="2" eb="4">
      <t>ウンパン</t>
    </rPh>
    <rPh sb="4" eb="7">
      <t>テスウリョウ</t>
    </rPh>
    <phoneticPr fontId="4"/>
  </si>
  <si>
    <t>事務通信費</t>
    <rPh sb="0" eb="2">
      <t>ジム</t>
    </rPh>
    <phoneticPr fontId="4"/>
  </si>
  <si>
    <t>材料費</t>
    <rPh sb="0" eb="2">
      <t>ザイリョウ</t>
    </rPh>
    <rPh sb="2" eb="3">
      <t>ヒ</t>
    </rPh>
    <phoneticPr fontId="4"/>
  </si>
  <si>
    <t>生産用の固定資産に対する固定資産税、自動車税等</t>
    <rPh sb="0" eb="3">
      <t>セイサンヨウ</t>
    </rPh>
    <rPh sb="4" eb="8">
      <t>コテイシサン</t>
    </rPh>
    <rPh sb="9" eb="10">
      <t>タイ</t>
    </rPh>
    <rPh sb="12" eb="14">
      <t>コテイ</t>
    </rPh>
    <rPh sb="14" eb="17">
      <t>シサンゼイ</t>
    </rPh>
    <rPh sb="18" eb="22">
      <t>ジドウシャゼイ</t>
    </rPh>
    <rPh sb="22" eb="23">
      <t>ナド</t>
    </rPh>
    <phoneticPr fontId="4"/>
  </si>
  <si>
    <t>水稲等の共済掛金、農用建物の火災保険料等</t>
    <rPh sb="0" eb="2">
      <t>スイトウ</t>
    </rPh>
    <rPh sb="2" eb="3">
      <t>ナド</t>
    </rPh>
    <rPh sb="4" eb="6">
      <t>キョウサイ</t>
    </rPh>
    <rPh sb="6" eb="7">
      <t>カ</t>
    </rPh>
    <rPh sb="7" eb="8">
      <t>キン</t>
    </rPh>
    <rPh sb="9" eb="10">
      <t>ノウ</t>
    </rPh>
    <rPh sb="10" eb="13">
      <t>ヨウタテモノ</t>
    </rPh>
    <rPh sb="14" eb="16">
      <t>カサイ</t>
    </rPh>
    <rPh sb="16" eb="19">
      <t>ホケンリョウ</t>
    </rPh>
    <rPh sb="19" eb="20">
      <t>ナド</t>
    </rPh>
    <phoneticPr fontId="4"/>
  </si>
  <si>
    <t>作業委託費</t>
    <rPh sb="0" eb="2">
      <t>サギョウ</t>
    </rPh>
    <rPh sb="2" eb="5">
      <t>イタクヒ</t>
    </rPh>
    <phoneticPr fontId="4"/>
  </si>
  <si>
    <t>農用建物や機械等の減価償却費</t>
    <rPh sb="0" eb="4">
      <t>ノウヨウタテモノ</t>
    </rPh>
    <rPh sb="5" eb="7">
      <t>キカイ</t>
    </rPh>
    <rPh sb="7" eb="8">
      <t>ナド</t>
    </rPh>
    <rPh sb="9" eb="11">
      <t>ゲンカ</t>
    </rPh>
    <rPh sb="11" eb="14">
      <t>ショウキャクヒ</t>
    </rPh>
    <phoneticPr fontId="4"/>
  </si>
  <si>
    <t>農作業の委託費</t>
    <rPh sb="0" eb="3">
      <t>ノウサギョウ</t>
    </rPh>
    <rPh sb="4" eb="7">
      <t>イタクヒ</t>
    </rPh>
    <phoneticPr fontId="4"/>
  </si>
  <si>
    <t>電話代、郵便代、インターネット通信料、事務用品購入費等</t>
    <rPh sb="2" eb="3">
      <t>ダイ</t>
    </rPh>
    <rPh sb="19" eb="22">
      <t>ジムヨウ</t>
    </rPh>
    <rPh sb="22" eb="23">
      <t>ヒン</t>
    </rPh>
    <rPh sb="23" eb="25">
      <t>コウニュウ</t>
    </rPh>
    <rPh sb="25" eb="26">
      <t>ヒ</t>
    </rPh>
    <rPh sb="26" eb="27">
      <t>ナド</t>
    </rPh>
    <phoneticPr fontId="4"/>
  </si>
  <si>
    <t>段ボール代、市場販売手数料、運賃、検査料等</t>
    <rPh sb="0" eb="1">
      <t>ダン</t>
    </rPh>
    <rPh sb="4" eb="5">
      <t>ダイ</t>
    </rPh>
    <rPh sb="6" eb="8">
      <t>イチバ</t>
    </rPh>
    <rPh sb="8" eb="10">
      <t>ハンバイ</t>
    </rPh>
    <rPh sb="10" eb="13">
      <t>テスウリョウ</t>
    </rPh>
    <rPh sb="14" eb="16">
      <t>ウンチン</t>
    </rPh>
    <rPh sb="17" eb="20">
      <t>ケンサリョウ</t>
    </rPh>
    <rPh sb="20" eb="21">
      <t>ナド</t>
    </rPh>
    <phoneticPr fontId="4"/>
  </si>
  <si>
    <t>支払地代、リース代等</t>
    <rPh sb="0" eb="2">
      <t>シハラ</t>
    </rPh>
    <rPh sb="2" eb="4">
      <t>チダイ</t>
    </rPh>
    <rPh sb="9" eb="10">
      <t>ナド</t>
    </rPh>
    <phoneticPr fontId="4"/>
  </si>
  <si>
    <t>区　分</t>
    <rPh sb="0" eb="1">
      <t>ク</t>
    </rPh>
    <rPh sb="2" eb="3">
      <t>ブン</t>
    </rPh>
    <phoneticPr fontId="4"/>
  </si>
  <si>
    <t>【収支の部】</t>
    <rPh sb="1" eb="3">
      <t>シュウシ</t>
    </rPh>
    <rPh sb="4" eb="5">
      <t>ブ</t>
    </rPh>
    <phoneticPr fontId="4"/>
  </si>
  <si>
    <t>ガソリン代、軽油代、水道代、電気代等</t>
    <rPh sb="4" eb="5">
      <t>ダイ</t>
    </rPh>
    <rPh sb="6" eb="8">
      <t>ケイユ</t>
    </rPh>
    <rPh sb="8" eb="9">
      <t>ダイ</t>
    </rPh>
    <rPh sb="10" eb="13">
      <t>スイドウダイ</t>
    </rPh>
    <rPh sb="14" eb="17">
      <t>デンキダイ</t>
    </rPh>
    <phoneticPr fontId="4"/>
  </si>
  <si>
    <t>役員報酬</t>
    <rPh sb="0" eb="2">
      <t>ヤクイン</t>
    </rPh>
    <rPh sb="2" eb="4">
      <t>ホウシュウ</t>
    </rPh>
    <phoneticPr fontId="4"/>
  </si>
  <si>
    <t>農業共済掛金
（支払保険料）</t>
    <rPh sb="0" eb="2">
      <t>ノウギョウ</t>
    </rPh>
    <rPh sb="2" eb="4">
      <t>キョウサイ</t>
    </rPh>
    <rPh sb="4" eb="5">
      <t>カ</t>
    </rPh>
    <rPh sb="5" eb="6">
      <t>キン</t>
    </rPh>
    <rPh sb="8" eb="10">
      <t>シハラ</t>
    </rPh>
    <rPh sb="10" eb="13">
      <t>ホケンリョウ</t>
    </rPh>
    <phoneticPr fontId="4"/>
  </si>
  <si>
    <t>役員に対する給料</t>
    <rPh sb="0" eb="2">
      <t>ヤクイン</t>
    </rPh>
    <rPh sb="3" eb="4">
      <t>タイ</t>
    </rPh>
    <rPh sb="6" eb="8">
      <t>キュウリョウ</t>
    </rPh>
    <phoneticPr fontId="4"/>
  </si>
  <si>
    <t>従業員の給料、賞与、福利厚生費等</t>
    <rPh sb="0" eb="3">
      <t>ジュウギョウイン</t>
    </rPh>
    <rPh sb="4" eb="6">
      <t>キュウリョウ</t>
    </rPh>
    <rPh sb="7" eb="9">
      <t>ショウヨ</t>
    </rPh>
    <rPh sb="10" eb="12">
      <t>フクリ</t>
    </rPh>
    <rPh sb="12" eb="15">
      <t>コウセイヒ</t>
    </rPh>
    <rPh sb="15" eb="16">
      <t>ナド</t>
    </rPh>
    <phoneticPr fontId="4"/>
  </si>
  <si>
    <t>雑収入</t>
    <rPh sb="0" eb="3">
      <t>ザツシュウニュウ</t>
    </rPh>
    <phoneticPr fontId="4"/>
  </si>
  <si>
    <t>販売金額
（売上高）</t>
    <rPh sb="0" eb="2">
      <t>ハンバイ</t>
    </rPh>
    <rPh sb="2" eb="4">
      <t>キンガク</t>
    </rPh>
    <rPh sb="6" eb="9">
      <t>ウリアゲダカ</t>
    </rPh>
    <phoneticPr fontId="4"/>
  </si>
  <si>
    <t>【農産物加工品製造・販売の部】</t>
    <rPh sb="1" eb="4">
      <t>ノウサンブツ</t>
    </rPh>
    <rPh sb="4" eb="7">
      <t>カコウヒン</t>
    </rPh>
    <rPh sb="7" eb="9">
      <t>セイゾウ</t>
    </rPh>
    <rPh sb="10" eb="12">
      <t>ハンバイ</t>
    </rPh>
    <rPh sb="13" eb="14">
      <t>ブ</t>
    </rPh>
    <phoneticPr fontId="4"/>
  </si>
  <si>
    <t>農産物販売収入
農産物加工品販売収入</t>
    <phoneticPr fontId="4"/>
  </si>
  <si>
    <t>家事・消費金額</t>
    <rPh sb="0" eb="2">
      <t>カジ</t>
    </rPh>
    <rPh sb="3" eb="5">
      <t>ショウヒ</t>
    </rPh>
    <rPh sb="5" eb="7">
      <t>キンガク</t>
    </rPh>
    <phoneticPr fontId="4"/>
  </si>
  <si>
    <t>作業用衣料費</t>
    <rPh sb="0" eb="3">
      <t>サギョウヨウ</t>
    </rPh>
    <rPh sb="3" eb="5">
      <t>イリョウ</t>
    </rPh>
    <rPh sb="5" eb="6">
      <t>ヒ</t>
    </rPh>
    <phoneticPr fontId="4"/>
  </si>
  <si>
    <t>作業用衣料代</t>
    <rPh sb="0" eb="3">
      <t>サギョウヨウ</t>
    </rPh>
    <rPh sb="3" eb="5">
      <t>イリョウ</t>
    </rPh>
    <rPh sb="5" eb="6">
      <t>ダイ</t>
    </rPh>
    <phoneticPr fontId="4"/>
  </si>
  <si>
    <t>農具費、修繕費</t>
    <rPh sb="0" eb="2">
      <t>ノウグ</t>
    </rPh>
    <rPh sb="2" eb="3">
      <t>ヒ</t>
    </rPh>
    <rPh sb="4" eb="7">
      <t>シュウゼンヒ</t>
    </rPh>
    <phoneticPr fontId="4"/>
  </si>
  <si>
    <t>農具修繕費</t>
    <rPh sb="0" eb="2">
      <t>ノウグ</t>
    </rPh>
    <rPh sb="2" eb="4">
      <t>シュウゼン</t>
    </rPh>
    <phoneticPr fontId="4"/>
  </si>
  <si>
    <t>その他経費</t>
  </si>
  <si>
    <t>支出（経費）計（②）</t>
    <rPh sb="3" eb="5">
      <t>ケイヒ</t>
    </rPh>
    <phoneticPr fontId="4"/>
  </si>
  <si>
    <t>収支（所得）計（①－②）</t>
    <rPh sb="0" eb="2">
      <t>シュウシ</t>
    </rPh>
    <rPh sb="3" eb="5">
      <t>ショトク</t>
    </rPh>
    <rPh sb="6" eb="7">
      <t>ケイ</t>
    </rPh>
    <phoneticPr fontId="4"/>
  </si>
  <si>
    <t>自家生産農産物の家事・事業消費評価額</t>
    <rPh sb="0" eb="2">
      <t>ジカ</t>
    </rPh>
    <rPh sb="2" eb="4">
      <t>セイサン</t>
    </rPh>
    <rPh sb="4" eb="7">
      <t>ノウサンブツ</t>
    </rPh>
    <rPh sb="8" eb="10">
      <t>カジ</t>
    </rPh>
    <rPh sb="11" eb="13">
      <t>ジギョウ</t>
    </rPh>
    <rPh sb="13" eb="15">
      <t>ショウヒ</t>
    </rPh>
    <rPh sb="15" eb="18">
      <t>ヒョウカガク</t>
    </rPh>
    <phoneticPr fontId="4"/>
  </si>
  <si>
    <t>期末棚卸高－期首棚卸高</t>
    <rPh sb="0" eb="2">
      <t>キマツ</t>
    </rPh>
    <rPh sb="2" eb="4">
      <t>タナオロ</t>
    </rPh>
    <rPh sb="4" eb="5">
      <t>ダカ</t>
    </rPh>
    <rPh sb="6" eb="8">
      <t>キシュ</t>
    </rPh>
    <rPh sb="8" eb="9">
      <t>タナ</t>
    </rPh>
    <rPh sb="9" eb="10">
      <t>オロシ</t>
    </rPh>
    <rPh sb="10" eb="11">
      <t>タカ</t>
    </rPh>
    <phoneticPr fontId="4"/>
  </si>
  <si>
    <t>広告宣伝費、交際費、研修費、雑費等</t>
  </si>
  <si>
    <t>農産物以外の棚卸残高</t>
    <rPh sb="0" eb="3">
      <t>ノウサンブツ</t>
    </rPh>
    <rPh sb="3" eb="5">
      <t>イガイ</t>
    </rPh>
    <rPh sb="6" eb="8">
      <t>タナオロ</t>
    </rPh>
    <rPh sb="8" eb="9">
      <t>ザン</t>
    </rPh>
    <rPh sb="9" eb="10">
      <t>ダカ</t>
    </rPh>
    <phoneticPr fontId="4"/>
  </si>
  <si>
    <t>農産物の棚卸残高</t>
    <rPh sb="0" eb="3">
      <t>ノウサンブツ</t>
    </rPh>
    <rPh sb="4" eb="6">
      <t>タナオロ</t>
    </rPh>
    <rPh sb="6" eb="7">
      <t>ザン</t>
    </rPh>
    <rPh sb="7" eb="8">
      <t>ダカ</t>
    </rPh>
    <phoneticPr fontId="4"/>
  </si>
  <si>
    <t>備考</t>
    <rPh sb="0" eb="1">
      <t>ソナエ</t>
    </rPh>
    <rPh sb="1" eb="2">
      <t>コウ</t>
    </rPh>
    <phoneticPr fontId="4"/>
  </si>
  <si>
    <t>①×②=③</t>
    <phoneticPr fontId="4"/>
  </si>
  <si>
    <t>作物名</t>
    <rPh sb="0" eb="2">
      <t>サクモツ</t>
    </rPh>
    <rPh sb="2" eb="3">
      <t>メイ</t>
    </rPh>
    <phoneticPr fontId="4"/>
  </si>
  <si>
    <t>助成金・交付金収入、共済受取金、作業受託収入等</t>
    <rPh sb="0" eb="3">
      <t>ジョセイキン</t>
    </rPh>
    <rPh sb="4" eb="7">
      <t>コウフキン</t>
    </rPh>
    <rPh sb="7" eb="9">
      <t>シュウニュウ</t>
    </rPh>
    <rPh sb="10" eb="12">
      <t>キョウサイ</t>
    </rPh>
    <rPh sb="12" eb="15">
      <t>ウケトリキン</t>
    </rPh>
    <rPh sb="16" eb="18">
      <t>サギョウ</t>
    </rPh>
    <rPh sb="18" eb="20">
      <t>ジュタク</t>
    </rPh>
    <rPh sb="20" eb="22">
      <t>シュウニュウ</t>
    </rPh>
    <rPh sb="22" eb="23">
      <t>ナド</t>
    </rPh>
    <phoneticPr fontId="4"/>
  </si>
  <si>
    <t>用排水施設の維持管理費等</t>
    <rPh sb="0" eb="1">
      <t>ヨウ</t>
    </rPh>
    <rPh sb="1" eb="3">
      <t>ハイスイ</t>
    </rPh>
    <rPh sb="3" eb="5">
      <t>シセツ</t>
    </rPh>
    <rPh sb="6" eb="8">
      <t>イジ</t>
    </rPh>
    <rPh sb="8" eb="11">
      <t>カンリヒ</t>
    </rPh>
    <rPh sb="11" eb="12">
      <t>ナド</t>
    </rPh>
    <phoneticPr fontId="4"/>
  </si>
  <si>
    <t>減価償却費の計算より</t>
    <rPh sb="0" eb="2">
      <t>ゲンカ</t>
    </rPh>
    <rPh sb="2" eb="5">
      <t>ショウキャクヒ</t>
    </rPh>
    <rPh sb="6" eb="8">
      <t>ケイサン</t>
    </rPh>
    <phoneticPr fontId="4"/>
  </si>
  <si>
    <t>作業服、長靴、軍手等代</t>
    <rPh sb="0" eb="3">
      <t>サギョウフク</t>
    </rPh>
    <rPh sb="4" eb="6">
      <t>ナガグツ</t>
    </rPh>
    <rPh sb="7" eb="9">
      <t>グンテ</t>
    </rPh>
    <rPh sb="9" eb="10">
      <t>ナド</t>
    </rPh>
    <rPh sb="10" eb="11">
      <t>ダイ</t>
    </rPh>
    <phoneticPr fontId="4"/>
  </si>
  <si>
    <t>●●●●氏　農業経営の現状と今後の販売計画</t>
    <rPh sb="4" eb="5">
      <t>シ</t>
    </rPh>
    <rPh sb="6" eb="8">
      <t>ノウギョウ</t>
    </rPh>
    <rPh sb="8" eb="10">
      <t>ケイエイ</t>
    </rPh>
    <rPh sb="11" eb="13">
      <t>ゲンジョウ</t>
    </rPh>
    <rPh sb="14" eb="16">
      <t>コンゴ</t>
    </rPh>
    <rPh sb="17" eb="19">
      <t>ハンバイ</t>
    </rPh>
    <rPh sb="19" eb="21">
      <t>ケイカク</t>
    </rPh>
    <phoneticPr fontId="4"/>
  </si>
  <si>
    <t>オイル　○円
電気代　○円×12月＝○円
軽油（免税入）○ℓ×○円＝○円
灯油　○ℓ×○月×○円＝○円
その他　○円</t>
    <rPh sb="5" eb="6">
      <t>エン</t>
    </rPh>
    <rPh sb="7" eb="9">
      <t>デンキ</t>
    </rPh>
    <rPh sb="9" eb="10">
      <t>ダイ</t>
    </rPh>
    <rPh sb="12" eb="13">
      <t>エン</t>
    </rPh>
    <rPh sb="16" eb="17">
      <t>ツキ</t>
    </rPh>
    <rPh sb="19" eb="20">
      <t>エン</t>
    </rPh>
    <rPh sb="21" eb="23">
      <t>ケイユ</t>
    </rPh>
    <rPh sb="26" eb="27">
      <t>ニュウ</t>
    </rPh>
    <rPh sb="32" eb="33">
      <t>エン</t>
    </rPh>
    <rPh sb="35" eb="36">
      <t>エン</t>
    </rPh>
    <rPh sb="37" eb="39">
      <t>トウユ</t>
    </rPh>
    <rPh sb="44" eb="45">
      <t>ツキ</t>
    </rPh>
    <rPh sb="47" eb="48">
      <t>エン</t>
    </rPh>
    <rPh sb="50" eb="51">
      <t>エン</t>
    </rPh>
    <rPh sb="54" eb="55">
      <t>ホカ</t>
    </rPh>
    <rPh sb="57" eb="58">
      <t>エン</t>
    </rPh>
    <phoneticPr fontId="4"/>
  </si>
  <si>
    <t>例）秋まき小麦</t>
    <rPh sb="0" eb="1">
      <t>レイ</t>
    </rPh>
    <rPh sb="2" eb="3">
      <t>アキ</t>
    </rPh>
    <rPh sb="5" eb="7">
      <t>コムギ</t>
    </rPh>
    <phoneticPr fontId="4"/>
  </si>
  <si>
    <t>提出書類②</t>
    <rPh sb="0" eb="2">
      <t>テイシュツ</t>
    </rPh>
    <rPh sb="2" eb="4">
      <t>ショルイ</t>
    </rPh>
    <phoneticPr fontId="4"/>
  </si>
  <si>
    <t>市町村名</t>
    <rPh sb="0" eb="4">
      <t>シチョウソンメイ</t>
    </rPh>
    <phoneticPr fontId="19"/>
  </si>
  <si>
    <t>地区名</t>
    <rPh sb="0" eb="3">
      <t>チクメイ</t>
    </rPh>
    <phoneticPr fontId="19"/>
  </si>
  <si>
    <t>提出書類①</t>
    <rPh sb="0" eb="2">
      <t>テイシュツ</t>
    </rPh>
    <rPh sb="2" eb="4">
      <t>ショルイ</t>
    </rPh>
    <phoneticPr fontId="4"/>
  </si>
  <si>
    <t>住所</t>
    <rPh sb="0" eb="2">
      <t>ジュウショ</t>
    </rPh>
    <phoneticPr fontId="4"/>
  </si>
  <si>
    <t>連絡先</t>
    <rPh sb="0" eb="3">
      <t>レンラクサキ</t>
    </rPh>
    <phoneticPr fontId="4"/>
  </si>
  <si>
    <t>携帯番号</t>
    <rPh sb="0" eb="2">
      <t>ケイタイ</t>
    </rPh>
    <rPh sb="2" eb="4">
      <t>バンゴウ</t>
    </rPh>
    <phoneticPr fontId="4"/>
  </si>
  <si>
    <t>栗山町</t>
    <rPh sb="0" eb="2">
      <t>クリヤマ</t>
    </rPh>
    <rPh sb="2" eb="3">
      <t>チョウ</t>
    </rPh>
    <phoneticPr fontId="4"/>
  </si>
  <si>
    <t>〒</t>
    <phoneticPr fontId="4"/>
  </si>
  <si>
    <t>松風3丁目○番地○　　　</t>
    <rPh sb="0" eb="2">
      <t>マツカゼ</t>
    </rPh>
    <rPh sb="3" eb="5">
      <t>チョウメ</t>
    </rPh>
    <rPh sb="6" eb="8">
      <t>バンチ</t>
    </rPh>
    <phoneticPr fontId="4"/>
  </si>
  <si>
    <t>090-9999-9999</t>
    <phoneticPr fontId="4"/>
  </si>
  <si>
    <t>ＦＡＸ</t>
    <phoneticPr fontId="4"/>
  </si>
  <si>
    <t>0123-73-3333</t>
    <phoneticPr fontId="4"/>
  </si>
  <si>
    <t>mail</t>
    <phoneticPr fontId="4"/>
  </si>
  <si>
    <t>課税区分</t>
    <rPh sb="0" eb="2">
      <t>カゼイ</t>
    </rPh>
    <rPh sb="2" eb="4">
      <t>クブン</t>
    </rPh>
    <phoneticPr fontId="4"/>
  </si>
  <si>
    <t>○○　○○</t>
    <phoneticPr fontId="4"/>
  </si>
  <si>
    <t>名称</t>
    <rPh sb="0" eb="2">
      <t>メイショウ</t>
    </rPh>
    <phoneticPr fontId="4"/>
  </si>
  <si>
    <t>型式</t>
    <rPh sb="0" eb="2">
      <t>カタシキ</t>
    </rPh>
    <phoneticPr fontId="4"/>
  </si>
  <si>
    <t>台数</t>
    <rPh sb="0" eb="2">
      <t>ダイスウ</t>
    </rPh>
    <phoneticPr fontId="4"/>
  </si>
  <si>
    <t>馬力・作業幅</t>
    <rPh sb="0" eb="2">
      <t>バリキ</t>
    </rPh>
    <rPh sb="3" eb="5">
      <t>サギョウ</t>
    </rPh>
    <rPh sb="5" eb="6">
      <t>ハバ</t>
    </rPh>
    <phoneticPr fontId="4"/>
  </si>
  <si>
    <t>主な使用方法</t>
    <rPh sb="0" eb="1">
      <t>オモ</t>
    </rPh>
    <rPh sb="2" eb="4">
      <t>シヨウ</t>
    </rPh>
    <rPh sb="4" eb="6">
      <t>ホウホウ</t>
    </rPh>
    <phoneticPr fontId="4"/>
  </si>
  <si>
    <t>№</t>
    <phoneticPr fontId="4"/>
  </si>
  <si>
    <t>令和○年○月○日頃</t>
    <rPh sb="0" eb="2">
      <t>レイワ</t>
    </rPh>
    <rPh sb="3" eb="4">
      <t>ネン</t>
    </rPh>
    <rPh sb="5" eb="6">
      <t>ツキ</t>
    </rPh>
    <rPh sb="7" eb="8">
      <t>ニチ</t>
    </rPh>
    <rPh sb="8" eb="9">
      <t>コロ</t>
    </rPh>
    <phoneticPr fontId="4"/>
  </si>
  <si>
    <t>■導入予定時期</t>
    <rPh sb="1" eb="3">
      <t>ドウニュウ</t>
    </rPh>
    <rPh sb="3" eb="5">
      <t>ヨテイ</t>
    </rPh>
    <rPh sb="5" eb="7">
      <t>ジキ</t>
    </rPh>
    <phoneticPr fontId="4"/>
  </si>
  <si>
    <t>■農業機械を導入する理由</t>
    <rPh sb="1" eb="3">
      <t>ノウギョウ</t>
    </rPh>
    <rPh sb="3" eb="5">
      <t>キカイ</t>
    </rPh>
    <rPh sb="6" eb="8">
      <t>ドウニュウ</t>
    </rPh>
    <rPh sb="10" eb="12">
      <t>リユウ</t>
    </rPh>
    <phoneticPr fontId="4"/>
  </si>
  <si>
    <t>■経営面積を増やす予定の場合</t>
    <rPh sb="1" eb="3">
      <t>ケイエイ</t>
    </rPh>
    <rPh sb="3" eb="5">
      <t>メンセキ</t>
    </rPh>
    <rPh sb="6" eb="7">
      <t>フ</t>
    </rPh>
    <rPh sb="9" eb="11">
      <t>ヨテイ</t>
    </rPh>
    <rPh sb="12" eb="14">
      <t>バアイ</t>
    </rPh>
    <phoneticPr fontId="4"/>
  </si>
  <si>
    <t>どの作物を増やすために、どこの土地を購入等をする計画なのか</t>
    <rPh sb="2" eb="4">
      <t>サクモツ</t>
    </rPh>
    <rPh sb="5" eb="6">
      <t>フ</t>
    </rPh>
    <rPh sb="15" eb="17">
      <t>トチ</t>
    </rPh>
    <rPh sb="18" eb="20">
      <t>コウニュウ</t>
    </rPh>
    <rPh sb="20" eb="21">
      <t>ナド</t>
    </rPh>
    <rPh sb="24" eb="26">
      <t>ケイカク</t>
    </rPh>
    <phoneticPr fontId="4"/>
  </si>
  <si>
    <t>■その他</t>
    <rPh sb="3" eb="4">
      <t>ホカ</t>
    </rPh>
    <phoneticPr fontId="4"/>
  </si>
  <si>
    <r>
      <t>k</t>
    </r>
    <r>
      <rPr>
        <sz val="10"/>
        <color theme="1"/>
        <rFont val="ＭＳ Ｐゴシック"/>
        <family val="3"/>
        <charset val="128"/>
        <scheme val="minor"/>
      </rPr>
      <t>uriyama@town.kuriyama.kuriyama.ne.jp</t>
    </r>
    <phoneticPr fontId="4"/>
  </si>
  <si>
    <t>対象者名</t>
    <rPh sb="0" eb="3">
      <t>タイショウシャ</t>
    </rPh>
    <rPh sb="3" eb="4">
      <t>メイ</t>
    </rPh>
    <phoneticPr fontId="19"/>
  </si>
  <si>
    <t>栗山町</t>
    <rPh sb="0" eb="2">
      <t>クリヤマ</t>
    </rPh>
    <rPh sb="2" eb="3">
      <t>チョウ</t>
    </rPh>
    <phoneticPr fontId="4"/>
  </si>
  <si>
    <t>栗山</t>
    <rPh sb="0" eb="2">
      <t>クリヤマ</t>
    </rPh>
    <phoneticPr fontId="4"/>
  </si>
  <si>
    <t>069-1512</t>
    <phoneticPr fontId="4"/>
  </si>
  <si>
    <t>販売計画より転記</t>
    <rPh sb="0" eb="2">
      <t>ハンバイ</t>
    </rPh>
    <rPh sb="2" eb="4">
      <t>ケイカク</t>
    </rPh>
    <rPh sb="6" eb="8">
      <t>テンキ</t>
    </rPh>
    <phoneticPr fontId="4"/>
  </si>
  <si>
    <t>付加価値額の拡大計画</t>
    <rPh sb="0" eb="2">
      <t>フカ</t>
    </rPh>
    <rPh sb="2" eb="5">
      <t>カチガク</t>
    </rPh>
    <rPh sb="6" eb="8">
      <t>カクダイ</t>
    </rPh>
    <rPh sb="8" eb="10">
      <t>ケイカク</t>
    </rPh>
    <phoneticPr fontId="4"/>
  </si>
  <si>
    <t>整備内容</t>
    <rPh sb="0" eb="2">
      <t>セイビ</t>
    </rPh>
    <rPh sb="2" eb="4">
      <t>ナイヨウ</t>
    </rPh>
    <phoneticPr fontId="4"/>
  </si>
  <si>
    <t>対象作物名</t>
    <rPh sb="0" eb="2">
      <t>タイショウ</t>
    </rPh>
    <rPh sb="2" eb="4">
      <t>サクモツ</t>
    </rPh>
    <rPh sb="4" eb="5">
      <t>メイ</t>
    </rPh>
    <phoneticPr fontId="4"/>
  </si>
  <si>
    <t>設定の考え方</t>
    <rPh sb="0" eb="2">
      <t>セッテイ</t>
    </rPh>
    <rPh sb="3" eb="4">
      <t>カンガ</t>
    </rPh>
    <rPh sb="5" eb="6">
      <t>カタ</t>
    </rPh>
    <phoneticPr fontId="4"/>
  </si>
  <si>
    <t>現状</t>
    <rPh sb="0" eb="2">
      <t>ゲンジョウ</t>
    </rPh>
    <phoneticPr fontId="4"/>
  </si>
  <si>
    <t>１年度目</t>
    <rPh sb="1" eb="3">
      <t>ネンド</t>
    </rPh>
    <rPh sb="3" eb="4">
      <t>メ</t>
    </rPh>
    <phoneticPr fontId="4"/>
  </si>
  <si>
    <t>２年度目</t>
    <rPh sb="1" eb="3">
      <t>ネンド</t>
    </rPh>
    <rPh sb="3" eb="4">
      <t>メ</t>
    </rPh>
    <phoneticPr fontId="4"/>
  </si>
  <si>
    <t>目標年度</t>
    <rPh sb="0" eb="2">
      <t>モクヒョウ</t>
    </rPh>
    <rPh sb="2" eb="4">
      <t>ネンド</t>
    </rPh>
    <phoneticPr fontId="4"/>
  </si>
  <si>
    <t>増減率</t>
    <rPh sb="0" eb="2">
      <t>ゾウゲン</t>
    </rPh>
    <rPh sb="2" eb="3">
      <t>リツ</t>
    </rPh>
    <phoneticPr fontId="4"/>
  </si>
  <si>
    <t>備　考
（増減理由を記入）</t>
    <rPh sb="0" eb="1">
      <t>ソナエ</t>
    </rPh>
    <rPh sb="2" eb="3">
      <t>コウ</t>
    </rPh>
    <rPh sb="5" eb="7">
      <t>ゾウゲン</t>
    </rPh>
    <rPh sb="7" eb="9">
      <t>リユウ</t>
    </rPh>
    <rPh sb="10" eb="12">
      <t>キニュウ</t>
    </rPh>
    <phoneticPr fontId="4"/>
  </si>
  <si>
    <t>（％）</t>
    <phoneticPr fontId="4"/>
  </si>
  <si>
    <t>（A）</t>
    <phoneticPr fontId="4"/>
  </si>
  <si>
    <t>（B）</t>
    <phoneticPr fontId="4"/>
  </si>
  <si>
    <t>（C）</t>
    <phoneticPr fontId="4"/>
  </si>
  <si>
    <t>（D）</t>
    <phoneticPr fontId="4"/>
  </si>
  <si>
    <t>（D)/（A）</t>
  </si>
  <si>
    <t>①収入金額</t>
    <rPh sb="1" eb="3">
      <t>シュウニュウ</t>
    </rPh>
    <rPh sb="3" eb="5">
      <t>キンガク</t>
    </rPh>
    <phoneticPr fontId="4"/>
  </si>
  <si>
    <t>生産規模（a）</t>
    <rPh sb="0" eb="2">
      <t>セイサン</t>
    </rPh>
    <rPh sb="2" eb="4">
      <t>キボ</t>
    </rPh>
    <phoneticPr fontId="4"/>
  </si>
  <si>
    <t>※機械等の導入により経営改善効果のある作物を記入</t>
    <rPh sb="1" eb="3">
      <t>キカイ</t>
    </rPh>
    <rPh sb="3" eb="4">
      <t>ナド</t>
    </rPh>
    <rPh sb="5" eb="7">
      <t>ドウニュウ</t>
    </rPh>
    <rPh sb="10" eb="12">
      <t>ケイエイ</t>
    </rPh>
    <rPh sb="12" eb="14">
      <t>カイゼン</t>
    </rPh>
    <rPh sb="14" eb="16">
      <t>コウカ</t>
    </rPh>
    <rPh sb="19" eb="21">
      <t>サクモツ</t>
    </rPh>
    <rPh sb="22" eb="24">
      <t>キニュウ</t>
    </rPh>
    <phoneticPr fontId="4"/>
  </si>
  <si>
    <t>生産量（kg）</t>
    <rPh sb="0" eb="3">
      <t>セイサンリョウ</t>
    </rPh>
    <phoneticPr fontId="4"/>
  </si>
  <si>
    <t>※対象作物が複数ある場合は欄を追加する</t>
    <rPh sb="1" eb="3">
      <t>タイショウ</t>
    </rPh>
    <rPh sb="3" eb="5">
      <t>サクモツ</t>
    </rPh>
    <rPh sb="6" eb="8">
      <t>フクスウ</t>
    </rPh>
    <rPh sb="10" eb="12">
      <t>バアイ</t>
    </rPh>
    <rPh sb="13" eb="14">
      <t>ラン</t>
    </rPh>
    <rPh sb="15" eb="17">
      <t>ツイカ</t>
    </rPh>
    <phoneticPr fontId="4"/>
  </si>
  <si>
    <t>販売額（円）</t>
    <rPh sb="0" eb="3">
      <t>ハンバイガク</t>
    </rPh>
    <rPh sb="4" eb="5">
      <t>エン</t>
    </rPh>
    <phoneticPr fontId="4"/>
  </si>
  <si>
    <t>棚卸残高（円）</t>
    <rPh sb="0" eb="2">
      <t>タナオロシ</t>
    </rPh>
    <rPh sb="2" eb="4">
      <t>ザンダカ</t>
    </rPh>
    <rPh sb="5" eb="6">
      <t>エン</t>
    </rPh>
    <phoneticPr fontId="4"/>
  </si>
  <si>
    <t>棚卸額は現状維持</t>
    <rPh sb="0" eb="2">
      <t>タナオロ</t>
    </rPh>
    <rPh sb="2" eb="3">
      <t>ガク</t>
    </rPh>
    <rPh sb="4" eb="6">
      <t>ゲンジョウ</t>
    </rPh>
    <rPh sb="6" eb="8">
      <t>イジ</t>
    </rPh>
    <phoneticPr fontId="4"/>
  </si>
  <si>
    <t>②経費</t>
    <rPh sb="1" eb="3">
      <t>ケイヒ</t>
    </rPh>
    <phoneticPr fontId="4"/>
  </si>
  <si>
    <t>種苗費</t>
    <phoneticPr fontId="4"/>
  </si>
  <si>
    <t>変動費</t>
    <rPh sb="0" eb="2">
      <t>ヘンドウ</t>
    </rPh>
    <rPh sb="2" eb="3">
      <t>ヒ</t>
    </rPh>
    <phoneticPr fontId="4"/>
  </si>
  <si>
    <t>肥料費</t>
    <rPh sb="0" eb="3">
      <t>ヒリョウヒ</t>
    </rPh>
    <phoneticPr fontId="4"/>
  </si>
  <si>
    <t>農薬費</t>
    <rPh sb="0" eb="2">
      <t>ノウヤク</t>
    </rPh>
    <rPh sb="2" eb="3">
      <t>ヒ</t>
    </rPh>
    <phoneticPr fontId="4"/>
  </si>
  <si>
    <t>諸材料費</t>
    <rPh sb="0" eb="1">
      <t>ショ</t>
    </rPh>
    <rPh sb="1" eb="4">
      <t>ザイリョウヒ</t>
    </rPh>
    <phoneticPr fontId="4"/>
  </si>
  <si>
    <t>農業共済掛金</t>
    <rPh sb="0" eb="2">
      <t>ノウギョウ</t>
    </rPh>
    <rPh sb="2" eb="4">
      <t>キョウサイ</t>
    </rPh>
    <rPh sb="4" eb="6">
      <t>カケキン</t>
    </rPh>
    <phoneticPr fontId="4"/>
  </si>
  <si>
    <t>雇人費（③）</t>
    <rPh sb="0" eb="1">
      <t>ヤト</t>
    </rPh>
    <rPh sb="1" eb="2">
      <t>ヒト</t>
    </rPh>
    <rPh sb="2" eb="3">
      <t>ヒ</t>
    </rPh>
    <phoneticPr fontId="4"/>
  </si>
  <si>
    <t>地代・賃借料</t>
    <rPh sb="0" eb="2">
      <t>チダイ</t>
    </rPh>
    <rPh sb="3" eb="6">
      <t>チンシャクリョウ</t>
    </rPh>
    <phoneticPr fontId="4"/>
  </si>
  <si>
    <t>作業委託料</t>
    <rPh sb="0" eb="2">
      <t>サギョウ</t>
    </rPh>
    <rPh sb="2" eb="5">
      <t>イタクリョウ</t>
    </rPh>
    <phoneticPr fontId="4"/>
  </si>
  <si>
    <t>農具費</t>
    <rPh sb="0" eb="2">
      <t>ノウグ</t>
    </rPh>
    <rPh sb="2" eb="3">
      <t>ヒ</t>
    </rPh>
    <phoneticPr fontId="4"/>
  </si>
  <si>
    <t>固定費</t>
    <rPh sb="0" eb="3">
      <t>コテイヒ</t>
    </rPh>
    <phoneticPr fontId="4"/>
  </si>
  <si>
    <t>修繕費</t>
    <rPh sb="0" eb="3">
      <t>シュウゼンヒ</t>
    </rPh>
    <phoneticPr fontId="4"/>
  </si>
  <si>
    <t>作業用衣料費</t>
    <rPh sb="0" eb="2">
      <t>サギョウ</t>
    </rPh>
    <rPh sb="2" eb="3">
      <t>ヨウ</t>
    </rPh>
    <rPh sb="3" eb="6">
      <t>イリョウヒ</t>
    </rPh>
    <phoneticPr fontId="4"/>
  </si>
  <si>
    <t>その他経費</t>
    <rPh sb="3" eb="5">
      <t>ケイヒ</t>
    </rPh>
    <phoneticPr fontId="4"/>
  </si>
  <si>
    <t>固定費</t>
  </si>
  <si>
    <t>④農業所得</t>
    <rPh sb="1" eb="3">
      <t>ノウギョウ</t>
    </rPh>
    <rPh sb="3" eb="5">
      <t>ショトク</t>
    </rPh>
    <phoneticPr fontId="4"/>
  </si>
  <si>
    <t>①－②</t>
    <phoneticPr fontId="4"/>
  </si>
  <si>
    <t>⑤付加価値額</t>
    <rPh sb="1" eb="3">
      <t>フカ</t>
    </rPh>
    <rPh sb="3" eb="6">
      <t>カチガク</t>
    </rPh>
    <phoneticPr fontId="4"/>
  </si>
  <si>
    <t>⑥就業者数</t>
    <rPh sb="1" eb="4">
      <t>シュウギョウシャ</t>
    </rPh>
    <rPh sb="4" eb="5">
      <t>スウ</t>
    </rPh>
    <phoneticPr fontId="4"/>
  </si>
  <si>
    <t>※⑦を目標設定しない場合は空欄とする</t>
    <phoneticPr fontId="4"/>
  </si>
  <si>
    <t>⑦就業者１人当たりの付加価値額</t>
    <rPh sb="1" eb="4">
      <t>シュウギョウシャ</t>
    </rPh>
    <rPh sb="5" eb="6">
      <t>ニン</t>
    </rPh>
    <rPh sb="6" eb="7">
      <t>ア</t>
    </rPh>
    <rPh sb="10" eb="12">
      <t>フカ</t>
    </rPh>
    <rPh sb="12" eb="15">
      <t>カチガク</t>
    </rPh>
    <phoneticPr fontId="4"/>
  </si>
  <si>
    <t>※１　現状値は青色申告決算書から記入</t>
    <rPh sb="3" eb="5">
      <t>ゲンジョウ</t>
    </rPh>
    <rPh sb="5" eb="6">
      <t>チ</t>
    </rPh>
    <rPh sb="7" eb="9">
      <t>アオイロ</t>
    </rPh>
    <rPh sb="9" eb="11">
      <t>シンコク</t>
    </rPh>
    <rPh sb="11" eb="14">
      <t>ケッサンショ</t>
    </rPh>
    <rPh sb="16" eb="18">
      <t>キニュウ</t>
    </rPh>
    <phoneticPr fontId="4"/>
  </si>
  <si>
    <t>※２　現状値における対象作物の経費（種苗費、肥料費、農薬費、諸材料費、雇人費）は帳簿や伝票から算出</t>
    <rPh sb="3" eb="5">
      <t>ゲンジョウ</t>
    </rPh>
    <rPh sb="5" eb="6">
      <t>チ</t>
    </rPh>
    <rPh sb="10" eb="12">
      <t>タイショウ</t>
    </rPh>
    <rPh sb="12" eb="14">
      <t>サクモツ</t>
    </rPh>
    <rPh sb="15" eb="17">
      <t>ケイヒ</t>
    </rPh>
    <rPh sb="18" eb="20">
      <t>シュビョウ</t>
    </rPh>
    <rPh sb="20" eb="21">
      <t>ヒ</t>
    </rPh>
    <rPh sb="22" eb="25">
      <t>ヒリョウヒ</t>
    </rPh>
    <rPh sb="26" eb="28">
      <t>ノウヤク</t>
    </rPh>
    <rPh sb="28" eb="29">
      <t>ヒ</t>
    </rPh>
    <rPh sb="30" eb="31">
      <t>ショ</t>
    </rPh>
    <rPh sb="31" eb="34">
      <t>ザイリョウヒ</t>
    </rPh>
    <rPh sb="35" eb="36">
      <t>ヤトイ</t>
    </rPh>
    <rPh sb="36" eb="37">
      <t>ジン</t>
    </rPh>
    <rPh sb="37" eb="38">
      <t>ヒ</t>
    </rPh>
    <rPh sb="40" eb="42">
      <t>チョウボ</t>
    </rPh>
    <rPh sb="43" eb="45">
      <t>デンピョウ</t>
    </rPh>
    <rPh sb="47" eb="49">
      <t>サンシュツ</t>
    </rPh>
    <phoneticPr fontId="4"/>
  </si>
  <si>
    <t>※３　就業者数は専従者給与対象者を含む。常時従事者でない者は、従事日数で人数換算（240日・人/名）</t>
    <rPh sb="3" eb="6">
      <t>シュウギョウシャ</t>
    </rPh>
    <rPh sb="6" eb="7">
      <t>スウ</t>
    </rPh>
    <rPh sb="28" eb="29">
      <t>モノ</t>
    </rPh>
    <rPh sb="44" eb="45">
      <t>ニチ</t>
    </rPh>
    <rPh sb="46" eb="47">
      <t>ヒト</t>
    </rPh>
    <rPh sb="48" eb="49">
      <t>メイ</t>
    </rPh>
    <phoneticPr fontId="4"/>
  </si>
  <si>
    <t>（例）現在15haの水稲、4haの小麦、2haの大豆を耕作しており、3年後に11haの水稲、10haの小麦、4haの大豆を耕作し4haの面積を増やす予定。
　現在持っている○○機械では、適期に作業を終えることができないことから、○○機械を増やし、効率よく面積を増やした小麦や大豆の収穫業が作業ができるようにするため。
　　　（現状）　○○機械　作業日数　10日間
　　　（予定）　4ha増えた場合　現在のままでは作業日数は15日間程度になる予定
　　　（導入）　○○機械を増やすことで作業日数を10日間にすることができる　　</t>
    <rPh sb="1" eb="2">
      <t>レイ</t>
    </rPh>
    <rPh sb="3" eb="5">
      <t>ゲンザイ</t>
    </rPh>
    <rPh sb="10" eb="12">
      <t>スイトウ</t>
    </rPh>
    <rPh sb="17" eb="19">
      <t>コムギ</t>
    </rPh>
    <rPh sb="24" eb="26">
      <t>ダイズ</t>
    </rPh>
    <rPh sb="27" eb="29">
      <t>コウサク</t>
    </rPh>
    <rPh sb="35" eb="37">
      <t>ネンゴ</t>
    </rPh>
    <rPh sb="61" eb="63">
      <t>コウサク</t>
    </rPh>
    <rPh sb="68" eb="70">
      <t>メンセキ</t>
    </rPh>
    <rPh sb="71" eb="72">
      <t>フ</t>
    </rPh>
    <rPh sb="74" eb="76">
      <t>ヨテイ</t>
    </rPh>
    <rPh sb="79" eb="81">
      <t>ゲンザイ</t>
    </rPh>
    <rPh sb="81" eb="82">
      <t>モ</t>
    </rPh>
    <rPh sb="88" eb="90">
      <t>キカイ</t>
    </rPh>
    <rPh sb="93" eb="95">
      <t>テキキ</t>
    </rPh>
    <rPh sb="96" eb="98">
      <t>サギョウ</t>
    </rPh>
    <rPh sb="99" eb="100">
      <t>オ</t>
    </rPh>
    <rPh sb="116" eb="118">
      <t>キカイ</t>
    </rPh>
    <rPh sb="119" eb="120">
      <t>フ</t>
    </rPh>
    <rPh sb="123" eb="125">
      <t>コウリツ</t>
    </rPh>
    <rPh sb="127" eb="129">
      <t>メンセキ</t>
    </rPh>
    <rPh sb="130" eb="131">
      <t>フ</t>
    </rPh>
    <rPh sb="134" eb="136">
      <t>コムギ</t>
    </rPh>
    <rPh sb="137" eb="139">
      <t>ダイズ</t>
    </rPh>
    <rPh sb="140" eb="143">
      <t>シュウカクギョウ</t>
    </rPh>
    <rPh sb="144" eb="146">
      <t>サギョウ</t>
    </rPh>
    <rPh sb="163" eb="165">
      <t>ゲンジョウ</t>
    </rPh>
    <rPh sb="169" eb="171">
      <t>キカイ</t>
    </rPh>
    <rPh sb="172" eb="174">
      <t>サギョウ</t>
    </rPh>
    <rPh sb="174" eb="176">
      <t>ニッスウ</t>
    </rPh>
    <rPh sb="179" eb="180">
      <t>ニチ</t>
    </rPh>
    <rPh sb="180" eb="181">
      <t>カン</t>
    </rPh>
    <rPh sb="186" eb="188">
      <t>ヨテイ</t>
    </rPh>
    <rPh sb="193" eb="194">
      <t>フ</t>
    </rPh>
    <rPh sb="196" eb="198">
      <t>バアイ</t>
    </rPh>
    <rPh sb="206" eb="208">
      <t>サギョウ</t>
    </rPh>
    <rPh sb="208" eb="210">
      <t>ニッスウ</t>
    </rPh>
    <rPh sb="213" eb="214">
      <t>ニチ</t>
    </rPh>
    <rPh sb="214" eb="215">
      <t>カン</t>
    </rPh>
    <rPh sb="215" eb="217">
      <t>テイド</t>
    </rPh>
    <rPh sb="220" eb="222">
      <t>ヨテイ</t>
    </rPh>
    <rPh sb="227" eb="229">
      <t>ドウニュウ</t>
    </rPh>
    <rPh sb="233" eb="235">
      <t>キカイ</t>
    </rPh>
    <rPh sb="236" eb="237">
      <t>フ</t>
    </rPh>
    <rPh sb="242" eb="244">
      <t>サギョウ</t>
    </rPh>
    <rPh sb="244" eb="246">
      <t>ニッスウ</t>
    </rPh>
    <rPh sb="249" eb="250">
      <t>ニチ</t>
    </rPh>
    <rPh sb="250" eb="251">
      <t>カン</t>
    </rPh>
    <phoneticPr fontId="4"/>
  </si>
  <si>
    <t>水稲</t>
    <rPh sb="0" eb="2">
      <t>スイトウ</t>
    </rPh>
    <phoneticPr fontId="4"/>
  </si>
  <si>
    <t>麦</t>
    <rPh sb="0" eb="1">
      <t>ムギ</t>
    </rPh>
    <phoneticPr fontId="4"/>
  </si>
  <si>
    <t>10ha</t>
    <phoneticPr fontId="4"/>
  </si>
  <si>
    <t>①－②＋③－④</t>
    <phoneticPr fontId="4"/>
  </si>
  <si>
    <t>■保険加入</t>
  </si>
  <si>
    <t>時期</t>
  </si>
  <si>
    <t>○年○月頃</t>
  </si>
  <si>
    <t>保険会社名</t>
  </si>
  <si>
    <t>例）近隣の農地を6ha購入予定。
　　現在協議をしている方がいるため令和5年中には購入できる予定</t>
    <rPh sb="0" eb="1">
      <t>レイ</t>
    </rPh>
    <rPh sb="2" eb="4">
      <t>キンリン</t>
    </rPh>
    <rPh sb="5" eb="7">
      <t>ノウチ</t>
    </rPh>
    <rPh sb="11" eb="13">
      <t>コウニュウ</t>
    </rPh>
    <rPh sb="13" eb="15">
      <t>ヨテイ</t>
    </rPh>
    <rPh sb="19" eb="21">
      <t>ゲンザイ</t>
    </rPh>
    <rPh sb="21" eb="23">
      <t>キョウギ</t>
    </rPh>
    <rPh sb="28" eb="29">
      <t>カタ</t>
    </rPh>
    <rPh sb="34" eb="36">
      <t>レイワ</t>
    </rPh>
    <rPh sb="37" eb="38">
      <t>ネン</t>
    </rPh>
    <rPh sb="38" eb="39">
      <t>チュウ</t>
    </rPh>
    <rPh sb="41" eb="43">
      <t>コウニュウ</t>
    </rPh>
    <rPh sb="46" eb="48">
      <t>ヨテイ</t>
    </rPh>
    <phoneticPr fontId="4"/>
  </si>
  <si>
    <t>■作付面積等の計画</t>
    <rPh sb="1" eb="3">
      <t>サクツケ</t>
    </rPh>
    <rPh sb="3" eb="5">
      <t>メンセキ</t>
    </rPh>
    <rPh sb="5" eb="6">
      <t>ナド</t>
    </rPh>
    <rPh sb="7" eb="9">
      <t>ケイカク</t>
    </rPh>
    <phoneticPr fontId="4"/>
  </si>
  <si>
    <t>→</t>
    <phoneticPr fontId="4"/>
  </si>
  <si>
    <t>16ha</t>
    <phoneticPr fontId="4"/>
  </si>
  <si>
    <t>ハウス野菜</t>
    <rPh sb="3" eb="5">
      <t>ヤサイ</t>
    </rPh>
    <phoneticPr fontId="4"/>
  </si>
  <si>
    <t>0.1ha</t>
    <phoneticPr fontId="4"/>
  </si>
  <si>
    <t>合計</t>
    <rPh sb="0" eb="2">
      <t>ゴウケイ</t>
    </rPh>
    <phoneticPr fontId="4"/>
  </si>
  <si>
    <t>20.1ha</t>
    <phoneticPr fontId="4"/>
  </si>
  <si>
    <t>26.1ha</t>
    <phoneticPr fontId="4"/>
  </si>
  <si>
    <t>■農地中間管理機構から賃借権等の設定等を受けいるか</t>
    <phoneticPr fontId="4"/>
  </si>
  <si>
    <t>・</t>
    <phoneticPr fontId="4"/>
  </si>
  <si>
    <t>受けている（契約書等必要）</t>
    <rPh sb="0" eb="1">
      <t>ウ</t>
    </rPh>
    <rPh sb="6" eb="9">
      <t>ケイヤクショ</t>
    </rPh>
    <rPh sb="9" eb="10">
      <t>ナド</t>
    </rPh>
    <rPh sb="10" eb="12">
      <t>ヒツヨウ</t>
    </rPh>
    <phoneticPr fontId="4"/>
  </si>
  <si>
    <t>受けていない</t>
    <rPh sb="0" eb="1">
      <t>ウ</t>
    </rPh>
    <phoneticPr fontId="4"/>
  </si>
  <si>
    <t>例）水稲</t>
    <rPh sb="0" eb="1">
      <t>レイ</t>
    </rPh>
    <rPh sb="2" eb="4">
      <t>スイトウ</t>
    </rPh>
    <phoneticPr fontId="4"/>
  </si>
  <si>
    <t>円/kg</t>
    <phoneticPr fontId="4"/>
  </si>
  <si>
    <t>トマト（業務用）</t>
    <rPh sb="4" eb="7">
      <t>ギョウムヨウ</t>
    </rPh>
    <phoneticPr fontId="4"/>
  </si>
  <si>
    <t>円</t>
    <phoneticPr fontId="4"/>
  </si>
  <si>
    <t>野菜家事消費：10,000円×4人＝40,000円</t>
    <rPh sb="0" eb="2">
      <t>ヤサイ</t>
    </rPh>
    <rPh sb="2" eb="4">
      <t>カジ</t>
    </rPh>
    <rPh sb="4" eb="6">
      <t>ショウヒ</t>
    </rPh>
    <rPh sb="13" eb="14">
      <t>エン</t>
    </rPh>
    <rPh sb="16" eb="17">
      <t>ニン</t>
    </rPh>
    <rPh sb="24" eb="25">
      <t>エン</t>
    </rPh>
    <phoneticPr fontId="4"/>
  </si>
  <si>
    <t>数量払い　6,600,000円（45,000kg*8,810円/60㎏）
水田活用　　小麦100a×35,000円/10a=350,000円
雑収入　中山間　　300,000円
雑収入　多面的　　400,000円</t>
    <rPh sb="71" eb="74">
      <t>ザッシュウニュウ</t>
    </rPh>
    <rPh sb="87" eb="88">
      <t>エン</t>
    </rPh>
    <rPh sb="93" eb="96">
      <t>タメンテキ</t>
    </rPh>
    <phoneticPr fontId="4"/>
  </si>
  <si>
    <t>数量払い　10,572,000円（72,000kg*8,810円/60㎏）
水田活用　小麦700a×35,000円/10a=2,450,000円
雑収入　中山間　　300,000円
雑収入　多面的　　400,000円</t>
    <rPh sb="73" eb="76">
      <t>ザッシュウニュウ</t>
    </rPh>
    <rPh sb="89" eb="90">
      <t>エン</t>
    </rPh>
    <rPh sb="95" eb="98">
      <t>タメンテキ</t>
    </rPh>
    <phoneticPr fontId="4"/>
  </si>
  <si>
    <t>雑収入　その他（農業関連以外の収入）　1,000,000円</t>
    <rPh sb="0" eb="3">
      <t>ザッシュウニュウ</t>
    </rPh>
    <rPh sb="6" eb="7">
      <t>タ</t>
    </rPh>
    <phoneticPr fontId="4"/>
  </si>
  <si>
    <t>雑収入　その他（農業関連以外の収入）　1,000,000円</t>
    <rPh sb="0" eb="3">
      <t>ザッシュウニュウ</t>
    </rPh>
    <phoneticPr fontId="4"/>
  </si>
  <si>
    <t>200,000円×12月＝2,400,000円
賞与　300,000円</t>
    <rPh sb="7" eb="8">
      <t>エン</t>
    </rPh>
    <rPh sb="11" eb="12">
      <t>ツキ</t>
    </rPh>
    <rPh sb="22" eb="23">
      <t>エン</t>
    </rPh>
    <rPh sb="24" eb="26">
      <t>ショウヨ</t>
    </rPh>
    <rPh sb="34" eb="35">
      <t>エン</t>
    </rPh>
    <phoneticPr fontId="4"/>
  </si>
  <si>
    <t>種（米）　1,000a×○㎏/10a=200,000円
種（秋小麦）1,000a×○㎏/10a＝300,000円
種（トマト）10a×○㎏/10a＝100,000円
肥料（米）　1,000a×○円/10a＝100,000円
肥料（秋小麦）　1,000a×○円/10a＝80,000円
肥料（トマト）　10a×○円/10a＝120,000円
農薬（米）　1,000a×○円/10a＝60,000円
農薬（秋小麦）　1,000a×○円/10a＝80,000円
農薬（トマト）　10a×○円/10a＝150,000円
諸材料費（米）　1,000a×○円/10a＝50,000円
諸材料費（秋小麦）　1,000a×○円/10a＝20,000円
諸材料費（トマト）　10a×○円/10a＝50,000円</t>
    <rPh sb="0" eb="1">
      <t>タネ</t>
    </rPh>
    <rPh sb="2" eb="3">
      <t>コメ</t>
    </rPh>
    <rPh sb="26" eb="27">
      <t>エン</t>
    </rPh>
    <rPh sb="57" eb="58">
      <t>タネ</t>
    </rPh>
    <rPh sb="86" eb="87">
      <t>コメ</t>
    </rPh>
    <rPh sb="115" eb="116">
      <t>アキ</t>
    </rPh>
    <rPh sb="116" eb="118">
      <t>コムギ</t>
    </rPh>
    <rPh sb="170" eb="172">
      <t>ノウヤク</t>
    </rPh>
    <rPh sb="198" eb="200">
      <t>ノウヤク</t>
    </rPh>
    <rPh sb="228" eb="230">
      <t>ノウヤク</t>
    </rPh>
    <phoneticPr fontId="4"/>
  </si>
  <si>
    <r>
      <t>種（米）　1,000a×○㎏/10a=200,000円
種（秋小麦）</t>
    </r>
    <r>
      <rPr>
        <sz val="11"/>
        <color rgb="FFFF0000"/>
        <rFont val="ＭＳ ゴシック"/>
        <family val="3"/>
        <charset val="128"/>
      </rPr>
      <t>1,600a</t>
    </r>
    <r>
      <rPr>
        <sz val="11"/>
        <rFont val="ＭＳ ゴシック"/>
        <family val="3"/>
        <charset val="128"/>
      </rPr>
      <t>×○㎏/10a＝540,000円
種（トマト）10a×○㎏/10a＝100,000円
肥料（米）　1,000a×○円/10a＝100,000円
肥料（秋小麦）　</t>
    </r>
    <r>
      <rPr>
        <sz val="11"/>
        <color rgb="FFFF0000"/>
        <rFont val="ＭＳ ゴシック"/>
        <family val="3"/>
        <charset val="128"/>
      </rPr>
      <t>1,600a</t>
    </r>
    <r>
      <rPr>
        <sz val="11"/>
        <rFont val="ＭＳ ゴシック"/>
        <family val="3"/>
        <charset val="128"/>
      </rPr>
      <t>×○円/10a＝144,000円
肥料（トマト）　10a×○円/10a＝120,000円
農薬（米）　1,000a×○円/10a＝60,000円
農薬（秋小麦）　</t>
    </r>
    <r>
      <rPr>
        <sz val="11"/>
        <color rgb="FFFF0000"/>
        <rFont val="ＭＳ ゴシック"/>
        <family val="3"/>
        <charset val="128"/>
      </rPr>
      <t>1,600a</t>
    </r>
    <r>
      <rPr>
        <sz val="11"/>
        <rFont val="ＭＳ ゴシック"/>
        <family val="3"/>
        <charset val="128"/>
      </rPr>
      <t>×○円/10a＝144,000円
農薬（トマト）　10a×○円/10a＝150,000円
諸材料費（米）　1,000a×○円/10a＝50,000円
諸材料費（秋小麦）　1,600a×○円/10a＝36,000円
諸材料費（トマト）　10a×○円/10a＝50,000円</t>
    </r>
    <rPh sb="0" eb="1">
      <t>タネ</t>
    </rPh>
    <rPh sb="2" eb="3">
      <t>コメ</t>
    </rPh>
    <rPh sb="26" eb="27">
      <t>エン</t>
    </rPh>
    <rPh sb="57" eb="58">
      <t>タネ</t>
    </rPh>
    <rPh sb="86" eb="87">
      <t>コメ</t>
    </rPh>
    <rPh sb="115" eb="116">
      <t>アキ</t>
    </rPh>
    <rPh sb="116" eb="118">
      <t>コムギ</t>
    </rPh>
    <rPh sb="171" eb="173">
      <t>ノウヤク</t>
    </rPh>
    <rPh sb="199" eb="201">
      <t>ノウヤク</t>
    </rPh>
    <rPh sb="230" eb="232">
      <t>ノウヤク</t>
    </rPh>
    <phoneticPr fontId="4"/>
  </si>
  <si>
    <t>水稲等の共済掛金　50,000円
ハウス保険　50,000円</t>
    <rPh sb="0" eb="2">
      <t>スイトウ</t>
    </rPh>
    <rPh sb="2" eb="3">
      <t>トウ</t>
    </rPh>
    <rPh sb="4" eb="6">
      <t>キョウサイ</t>
    </rPh>
    <rPh sb="6" eb="8">
      <t>カケキン</t>
    </rPh>
    <rPh sb="15" eb="16">
      <t>エン</t>
    </rPh>
    <rPh sb="20" eb="22">
      <t>ホケン</t>
    </rPh>
    <rPh sb="29" eb="30">
      <t>エン</t>
    </rPh>
    <phoneticPr fontId="4"/>
  </si>
  <si>
    <t>米　200,000円
麦　100,000円</t>
    <rPh sb="0" eb="1">
      <t>コメ</t>
    </rPh>
    <rPh sb="9" eb="10">
      <t>エン</t>
    </rPh>
    <rPh sb="11" eb="12">
      <t>ムギ</t>
    </rPh>
    <rPh sb="20" eb="21">
      <t>エン</t>
    </rPh>
    <phoneticPr fontId="4"/>
  </si>
  <si>
    <t>米　200,000円
麦　300,000円</t>
    <rPh sb="0" eb="1">
      <t>コメ</t>
    </rPh>
    <rPh sb="9" eb="10">
      <t>エン</t>
    </rPh>
    <rPh sb="11" eb="12">
      <t>ムギ</t>
    </rPh>
    <rPh sb="20" eb="21">
      <t>エン</t>
    </rPh>
    <phoneticPr fontId="4"/>
  </si>
  <si>
    <t>農地地代（麦）　50,000円
倉庫借用代（米）　100,000円</t>
    <rPh sb="0" eb="2">
      <t>ノウチ</t>
    </rPh>
    <rPh sb="2" eb="4">
      <t>チダイ</t>
    </rPh>
    <rPh sb="5" eb="6">
      <t>ムギ</t>
    </rPh>
    <rPh sb="14" eb="15">
      <t>エン</t>
    </rPh>
    <rPh sb="16" eb="18">
      <t>ソウコ</t>
    </rPh>
    <rPh sb="18" eb="20">
      <t>シャクヨウ</t>
    </rPh>
    <rPh sb="20" eb="21">
      <t>ダイ</t>
    </rPh>
    <rPh sb="22" eb="23">
      <t>コメ</t>
    </rPh>
    <rPh sb="32" eb="33">
      <t>エン</t>
    </rPh>
    <phoneticPr fontId="4"/>
  </si>
  <si>
    <t>農地地代（麦）　150,000円
倉庫借用代（米）　100,000円</t>
    <rPh sb="0" eb="2">
      <t>ノウチ</t>
    </rPh>
    <rPh sb="2" eb="4">
      <t>チダイ</t>
    </rPh>
    <rPh sb="5" eb="6">
      <t>ムギ</t>
    </rPh>
    <rPh sb="15" eb="16">
      <t>エン</t>
    </rPh>
    <rPh sb="17" eb="19">
      <t>ソウコ</t>
    </rPh>
    <rPh sb="19" eb="21">
      <t>シャクヨウ</t>
    </rPh>
    <rPh sb="21" eb="22">
      <t>ダイ</t>
    </rPh>
    <rPh sb="23" eb="24">
      <t>コメ</t>
    </rPh>
    <rPh sb="33" eb="34">
      <t>エン</t>
    </rPh>
    <phoneticPr fontId="4"/>
  </si>
  <si>
    <t>面積増により</t>
    <rPh sb="0" eb="2">
      <t>メンセキ</t>
    </rPh>
    <rPh sb="2" eb="3">
      <t>ゾウ</t>
    </rPh>
    <phoneticPr fontId="4"/>
  </si>
  <si>
    <t>機械購入分　5,000,000円÷7年＝714,000円増</t>
    <rPh sb="0" eb="2">
      <t>キカイ</t>
    </rPh>
    <rPh sb="2" eb="4">
      <t>コウニュウ</t>
    </rPh>
    <rPh sb="4" eb="5">
      <t>ブン</t>
    </rPh>
    <rPh sb="15" eb="16">
      <t>エン</t>
    </rPh>
    <rPh sb="18" eb="19">
      <t>ネン</t>
    </rPh>
    <rPh sb="27" eb="28">
      <t>エン</t>
    </rPh>
    <rPh sb="28" eb="29">
      <t>ゾウ</t>
    </rPh>
    <phoneticPr fontId="4"/>
  </si>
  <si>
    <t>農機具部品　100,000円
修理費　200,000円</t>
    <rPh sb="0" eb="3">
      <t>ノウキグ</t>
    </rPh>
    <rPh sb="3" eb="5">
      <t>ブヒン</t>
    </rPh>
    <rPh sb="13" eb="14">
      <t>エン</t>
    </rPh>
    <rPh sb="15" eb="17">
      <t>シュウリ</t>
    </rPh>
    <rPh sb="17" eb="18">
      <t>ヒ</t>
    </rPh>
    <rPh sb="26" eb="27">
      <t>エン</t>
    </rPh>
    <phoneticPr fontId="4"/>
  </si>
  <si>
    <t>農機具部品　150,000円
修理費　250,000円</t>
    <rPh sb="0" eb="3">
      <t>ノウキグ</t>
    </rPh>
    <rPh sb="3" eb="5">
      <t>ブヒン</t>
    </rPh>
    <rPh sb="13" eb="14">
      <t>エン</t>
    </rPh>
    <rPh sb="15" eb="17">
      <t>シュウリ</t>
    </rPh>
    <rPh sb="17" eb="18">
      <t>ヒ</t>
    </rPh>
    <rPh sb="26" eb="27">
      <t>エン</t>
    </rPh>
    <phoneticPr fontId="4"/>
  </si>
  <si>
    <t>リバーシブルプラウ　作業幅300㎝　1台</t>
    <rPh sb="10" eb="12">
      <t>サギョウ</t>
    </rPh>
    <rPh sb="12" eb="13">
      <t>ハバ</t>
    </rPh>
    <rPh sb="19" eb="20">
      <t>ダイ</t>
    </rPh>
    <phoneticPr fontId="4"/>
  </si>
  <si>
    <t>秋小麦</t>
    <rPh sb="0" eb="1">
      <t>アキ</t>
    </rPh>
    <rPh sb="1" eb="3">
      <t>コムギ</t>
    </rPh>
    <phoneticPr fontId="4"/>
  </si>
  <si>
    <t>機械導入による作業効率向上により秋まき小麦の規模拡大を行い、目標達成を図る。</t>
    <rPh sb="0" eb="2">
      <t>キカイ</t>
    </rPh>
    <rPh sb="2" eb="4">
      <t>ドウニュウ</t>
    </rPh>
    <rPh sb="7" eb="9">
      <t>サギョウ</t>
    </rPh>
    <rPh sb="9" eb="11">
      <t>コウリツ</t>
    </rPh>
    <rPh sb="11" eb="13">
      <t>コウジョウ</t>
    </rPh>
    <rPh sb="16" eb="17">
      <t>アキ</t>
    </rPh>
    <rPh sb="19" eb="21">
      <t>コムギ</t>
    </rPh>
    <rPh sb="22" eb="24">
      <t>キボ</t>
    </rPh>
    <rPh sb="24" eb="26">
      <t>カクダイ</t>
    </rPh>
    <rPh sb="27" eb="28">
      <t>オコナ</t>
    </rPh>
    <rPh sb="30" eb="32">
      <t>モクヒョウ</t>
    </rPh>
    <rPh sb="32" eb="34">
      <t>タッセイ</t>
    </rPh>
    <rPh sb="35" eb="36">
      <t>ハカ</t>
    </rPh>
    <phoneticPr fontId="4"/>
  </si>
  <si>
    <t>秋まき小麦</t>
    <rPh sb="0" eb="1">
      <t>アキ</t>
    </rPh>
    <rPh sb="3" eb="5">
      <t>コムギ</t>
    </rPh>
    <phoneticPr fontId="4"/>
  </si>
  <si>
    <t>6ha面積が増えるため</t>
    <rPh sb="3" eb="5">
      <t>メンセキ</t>
    </rPh>
    <rPh sb="6" eb="7">
      <t>フ</t>
    </rPh>
    <phoneticPr fontId="4"/>
  </si>
  <si>
    <t>トマト</t>
    <phoneticPr fontId="4"/>
  </si>
  <si>
    <t>その他売上（家事消費）</t>
    <rPh sb="2" eb="3">
      <t>タ</t>
    </rPh>
    <rPh sb="3" eb="5">
      <t>ウリアゲ</t>
    </rPh>
    <rPh sb="6" eb="8">
      <t>カジ</t>
    </rPh>
    <rPh sb="8" eb="10">
      <t>ショウヒ</t>
    </rPh>
    <phoneticPr fontId="4"/>
  </si>
  <si>
    <t>農業関連（助成金・交付金等）（円）</t>
    <rPh sb="0" eb="2">
      <t>ノウギョウ</t>
    </rPh>
    <rPh sb="2" eb="4">
      <t>カンレン</t>
    </rPh>
    <rPh sb="5" eb="8">
      <t>ジョセイキン</t>
    </rPh>
    <rPh sb="9" eb="12">
      <t>コウフキン</t>
    </rPh>
    <rPh sb="12" eb="13">
      <t>ナド</t>
    </rPh>
    <rPh sb="15" eb="16">
      <t>エン</t>
    </rPh>
    <phoneticPr fontId="4"/>
  </si>
  <si>
    <t>農業以外収入（円）　④</t>
    <rPh sb="0" eb="2">
      <t>ノウギョウ</t>
    </rPh>
    <rPh sb="2" eb="4">
      <t>イガイ</t>
    </rPh>
    <rPh sb="4" eb="6">
      <t>シュウニュウ</t>
    </rPh>
    <rPh sb="7" eb="8">
      <t>エン</t>
    </rPh>
    <phoneticPr fontId="4"/>
  </si>
  <si>
    <t>秋小麦面積拡大に伴う種子代の増加</t>
    <rPh sb="0" eb="1">
      <t>アキ</t>
    </rPh>
    <rPh sb="1" eb="3">
      <t>コムギ</t>
    </rPh>
    <rPh sb="3" eb="5">
      <t>メンセキ</t>
    </rPh>
    <rPh sb="5" eb="7">
      <t>カクダイ</t>
    </rPh>
    <rPh sb="8" eb="9">
      <t>トモナ</t>
    </rPh>
    <rPh sb="10" eb="12">
      <t>シュシ</t>
    </rPh>
    <rPh sb="12" eb="13">
      <t>ダイ</t>
    </rPh>
    <rPh sb="14" eb="16">
      <t>ゾウカ</t>
    </rPh>
    <phoneticPr fontId="4"/>
  </si>
  <si>
    <t>うち秋小麦</t>
    <rPh sb="2" eb="3">
      <t>アキ</t>
    </rPh>
    <rPh sb="3" eb="5">
      <t>コムギ</t>
    </rPh>
    <phoneticPr fontId="4"/>
  </si>
  <si>
    <t>秋小麦面積拡大に伴う肥料代の増加</t>
    <rPh sb="3" eb="5">
      <t>メンセキ</t>
    </rPh>
    <rPh sb="5" eb="7">
      <t>カクダイ</t>
    </rPh>
    <rPh sb="8" eb="9">
      <t>トモナ</t>
    </rPh>
    <rPh sb="10" eb="12">
      <t>ヒリョウ</t>
    </rPh>
    <rPh sb="12" eb="13">
      <t>ダイ</t>
    </rPh>
    <rPh sb="14" eb="16">
      <t>ゾウカ</t>
    </rPh>
    <phoneticPr fontId="4"/>
  </si>
  <si>
    <t>秋小麦面積拡大に伴う農薬代の増加</t>
    <rPh sb="3" eb="5">
      <t>メンセキ</t>
    </rPh>
    <rPh sb="5" eb="7">
      <t>カクダイ</t>
    </rPh>
    <rPh sb="8" eb="9">
      <t>トモナ</t>
    </rPh>
    <rPh sb="10" eb="12">
      <t>ノウヤク</t>
    </rPh>
    <rPh sb="12" eb="13">
      <t>ダイ</t>
    </rPh>
    <rPh sb="14" eb="16">
      <t>ゾウカ</t>
    </rPh>
    <phoneticPr fontId="4"/>
  </si>
  <si>
    <t>秋小麦面積拡大に伴う諸材料費の増加</t>
    <rPh sb="3" eb="5">
      <t>メンセキ</t>
    </rPh>
    <rPh sb="5" eb="7">
      <t>カクダイ</t>
    </rPh>
    <rPh sb="8" eb="9">
      <t>トモナ</t>
    </rPh>
    <rPh sb="10" eb="11">
      <t>ショ</t>
    </rPh>
    <rPh sb="11" eb="14">
      <t>ザイリョウヒ</t>
    </rPh>
    <rPh sb="15" eb="17">
      <t>ゾウカ</t>
    </rPh>
    <phoneticPr fontId="4"/>
  </si>
  <si>
    <t>秋小麦面積拡大に伴う燃料代の増加</t>
    <rPh sb="3" eb="5">
      <t>メンセキ</t>
    </rPh>
    <rPh sb="5" eb="7">
      <t>カクダイ</t>
    </rPh>
    <rPh sb="8" eb="9">
      <t>トモナ</t>
    </rPh>
    <rPh sb="10" eb="13">
      <t>ネンリョウダイ</t>
    </rPh>
    <rPh sb="14" eb="16">
      <t>ゾウカ</t>
    </rPh>
    <phoneticPr fontId="4"/>
  </si>
  <si>
    <t>秋小麦出荷量増加に伴う出荷経費の増加</t>
    <rPh sb="3" eb="6">
      <t>シュッカリョウ</t>
    </rPh>
    <rPh sb="6" eb="8">
      <t>ゾウカ</t>
    </rPh>
    <rPh sb="9" eb="10">
      <t>トモナ</t>
    </rPh>
    <rPh sb="11" eb="13">
      <t>シュッカ</t>
    </rPh>
    <rPh sb="13" eb="15">
      <t>ケイヒ</t>
    </rPh>
    <rPh sb="16" eb="18">
      <t>ゾウカ</t>
    </rPh>
    <phoneticPr fontId="4"/>
  </si>
  <si>
    <t>秋小麦面積拡大に伴う施設利用料の増加</t>
    <rPh sb="3" eb="5">
      <t>メンセキ</t>
    </rPh>
    <rPh sb="5" eb="7">
      <t>カクダイ</t>
    </rPh>
    <rPh sb="8" eb="9">
      <t>トモナ</t>
    </rPh>
    <rPh sb="10" eb="12">
      <t>シセツ</t>
    </rPh>
    <rPh sb="12" eb="15">
      <t>リヨウリョウ</t>
    </rPh>
    <rPh sb="16" eb="18">
      <t>ゾウカ</t>
    </rPh>
    <phoneticPr fontId="4"/>
  </si>
  <si>
    <t>秋小麦面積拡大に伴う土地改良費用の増加</t>
    <rPh sb="3" eb="5">
      <t>メンセキ</t>
    </rPh>
    <rPh sb="5" eb="7">
      <t>カクダイ</t>
    </rPh>
    <rPh sb="8" eb="9">
      <t>トモナ</t>
    </rPh>
    <rPh sb="10" eb="12">
      <t>トチ</t>
    </rPh>
    <rPh sb="12" eb="14">
      <t>カイリョウ</t>
    </rPh>
    <rPh sb="14" eb="16">
      <t>ヒヨウ</t>
    </rPh>
    <rPh sb="17" eb="19">
      <t>ゾウカ</t>
    </rPh>
    <phoneticPr fontId="4"/>
  </si>
  <si>
    <t>秋小麦面積拡大に伴う作業委託の増加</t>
    <rPh sb="3" eb="5">
      <t>メンセキ</t>
    </rPh>
    <rPh sb="5" eb="7">
      <t>カクダイ</t>
    </rPh>
    <rPh sb="8" eb="9">
      <t>トモナ</t>
    </rPh>
    <rPh sb="10" eb="12">
      <t>サギョウ</t>
    </rPh>
    <rPh sb="12" eb="14">
      <t>イタク</t>
    </rPh>
    <rPh sb="15" eb="17">
      <t>ゾウカ</t>
    </rPh>
    <phoneticPr fontId="4"/>
  </si>
  <si>
    <t>農業用機械導入に伴う増加</t>
    <rPh sb="0" eb="3">
      <t>ノウギョウヨウ</t>
    </rPh>
    <rPh sb="3" eb="5">
      <t>キカイ</t>
    </rPh>
    <rPh sb="8" eb="9">
      <t>トモナ</t>
    </rPh>
    <phoneticPr fontId="4"/>
  </si>
  <si>
    <t>農業用機械導入に伴う償却費の増加</t>
    <rPh sb="0" eb="3">
      <t>ノウギョウヨウ</t>
    </rPh>
    <rPh sb="3" eb="5">
      <t>キカイ</t>
    </rPh>
    <rPh sb="5" eb="7">
      <t>ドウニュウ</t>
    </rPh>
    <rPh sb="8" eb="9">
      <t>トモナ</t>
    </rPh>
    <rPh sb="10" eb="13">
      <t>ショウキャクヒ</t>
    </rPh>
    <rPh sb="14" eb="16">
      <t>ゾウカ</t>
    </rPh>
    <phoneticPr fontId="4"/>
  </si>
  <si>
    <t>秋小麦面積拡大に伴う農具費の増加</t>
    <rPh sb="10" eb="12">
      <t>ノウグ</t>
    </rPh>
    <rPh sb="12" eb="13">
      <t>ヒ</t>
    </rPh>
    <phoneticPr fontId="4"/>
  </si>
  <si>
    <t>農業用機械導入に伴う修繕費の増加</t>
    <rPh sb="10" eb="13">
      <t>シュウゼンヒ</t>
    </rPh>
    <phoneticPr fontId="4"/>
  </si>
  <si>
    <t>秋小麦面積拡大に伴う修繕費の増加</t>
    <rPh sb="0" eb="1">
      <t>アキ</t>
    </rPh>
    <rPh sb="1" eb="3">
      <t>コムギ</t>
    </rPh>
    <rPh sb="10" eb="13">
      <t>シュウゼンヒ</t>
    </rPh>
    <phoneticPr fontId="4"/>
  </si>
  <si>
    <t>秋小麦面積拡大に伴う経費の増加</t>
    <rPh sb="0" eb="1">
      <t>アキ</t>
    </rPh>
    <rPh sb="1" eb="3">
      <t>コムギ</t>
    </rPh>
    <rPh sb="10" eb="12">
      <t>ケイヒ</t>
    </rPh>
    <phoneticPr fontId="4"/>
  </si>
  <si>
    <t>R7年度</t>
    <rPh sb="2" eb="4">
      <t>ネンド</t>
    </rPh>
    <phoneticPr fontId="4"/>
  </si>
  <si>
    <t>（R6年）</t>
    <rPh sb="3" eb="4">
      <t>ネン</t>
    </rPh>
    <phoneticPr fontId="4"/>
  </si>
  <si>
    <t>（R7年）</t>
    <rPh sb="3" eb="4">
      <t>ネン</t>
    </rPh>
    <phoneticPr fontId="4"/>
  </si>
  <si>
    <t>関係機関等のサポート体制の構築</t>
    <phoneticPr fontId="32"/>
  </si>
  <si>
    <t>氏　　名</t>
    <rPh sb="0" eb="1">
      <t>シ</t>
    </rPh>
    <rPh sb="3" eb="4">
      <t>ナ</t>
    </rPh>
    <phoneticPr fontId="32"/>
  </si>
  <si>
    <t>対象農産物</t>
    <rPh sb="0" eb="2">
      <t>タイショウ</t>
    </rPh>
    <rPh sb="2" eb="5">
      <t>ノウサンブツ</t>
    </rPh>
    <phoneticPr fontId="32"/>
  </si>
  <si>
    <t>①関係機関のサポート体制</t>
    <rPh sb="1" eb="5">
      <t>カンケイキカン</t>
    </rPh>
    <rPh sb="10" eb="12">
      <t>タイセイ</t>
    </rPh>
    <phoneticPr fontId="32"/>
  </si>
  <si>
    <t>サポート分野</t>
    <rPh sb="4" eb="6">
      <t>ブンヤ</t>
    </rPh>
    <phoneticPr fontId="32"/>
  </si>
  <si>
    <t>関係機関・部署名</t>
    <rPh sb="0" eb="4">
      <t>カンケイキカン</t>
    </rPh>
    <rPh sb="5" eb="7">
      <t>ブショ</t>
    </rPh>
    <rPh sb="7" eb="8">
      <t>メイ</t>
    </rPh>
    <phoneticPr fontId="32"/>
  </si>
  <si>
    <t>技術・経営指導</t>
    <rPh sb="0" eb="2">
      <t>ギジュツ</t>
    </rPh>
    <rPh sb="3" eb="5">
      <t>ケイエイ</t>
    </rPh>
    <rPh sb="5" eb="7">
      <t>シドウ</t>
    </rPh>
    <phoneticPr fontId="32"/>
  </si>
  <si>
    <t>農地確保支援</t>
    <rPh sb="0" eb="2">
      <t>ノウチ</t>
    </rPh>
    <rPh sb="2" eb="4">
      <t>カクホ</t>
    </rPh>
    <rPh sb="4" eb="6">
      <t>シエン</t>
    </rPh>
    <phoneticPr fontId="32"/>
  </si>
  <si>
    <t>機械・施設等の確保支援</t>
    <rPh sb="0" eb="2">
      <t>キカイ</t>
    </rPh>
    <rPh sb="3" eb="5">
      <t>シセツ</t>
    </rPh>
    <rPh sb="5" eb="6">
      <t>ナド</t>
    </rPh>
    <rPh sb="7" eb="9">
      <t>カクホ</t>
    </rPh>
    <rPh sb="9" eb="11">
      <t>シエン</t>
    </rPh>
    <phoneticPr fontId="32"/>
  </si>
  <si>
    <t>資金相談</t>
    <rPh sb="0" eb="2">
      <t>シキン</t>
    </rPh>
    <rPh sb="2" eb="4">
      <t>ソウダン</t>
    </rPh>
    <phoneticPr fontId="32"/>
  </si>
  <si>
    <t>販路支援</t>
    <rPh sb="0" eb="4">
      <t>ハンロシエン</t>
    </rPh>
    <phoneticPr fontId="32"/>
  </si>
  <si>
    <t>その他の支援（　　　　　）</t>
    <rPh sb="2" eb="3">
      <t>ホカ</t>
    </rPh>
    <rPh sb="4" eb="6">
      <t>シエン</t>
    </rPh>
    <phoneticPr fontId="32"/>
  </si>
  <si>
    <t>②サポート内容</t>
    <rPh sb="5" eb="7">
      <t>ナイヨウ</t>
    </rPh>
    <phoneticPr fontId="32"/>
  </si>
  <si>
    <t>販路拡大、販路開拓</t>
    <rPh sb="0" eb="2">
      <t>ハンロ</t>
    </rPh>
    <rPh sb="2" eb="4">
      <t>カクダイ</t>
    </rPh>
    <rPh sb="5" eb="7">
      <t>ハンロ</t>
    </rPh>
    <rPh sb="7" eb="9">
      <t>カイタク</t>
    </rPh>
    <phoneticPr fontId="4"/>
  </si>
  <si>
    <t>農地賃借、売買</t>
    <rPh sb="0" eb="2">
      <t>ノウチ</t>
    </rPh>
    <rPh sb="2" eb="4">
      <t>チンシャク</t>
    </rPh>
    <rPh sb="5" eb="7">
      <t>バイバイ</t>
    </rPh>
    <phoneticPr fontId="4"/>
  </si>
  <si>
    <t>栽培、管理技術</t>
    <rPh sb="0" eb="2">
      <t>サイバイ</t>
    </rPh>
    <rPh sb="3" eb="5">
      <t>カンリ</t>
    </rPh>
    <rPh sb="5" eb="7">
      <t>ギジュツ</t>
    </rPh>
    <phoneticPr fontId="4"/>
  </si>
  <si>
    <t>生産技術、農業経営研修</t>
    <rPh sb="0" eb="2">
      <t>セイサン</t>
    </rPh>
    <rPh sb="2" eb="4">
      <t>ギジュツ</t>
    </rPh>
    <rPh sb="5" eb="9">
      <t>ノウギョウケイエイ</t>
    </rPh>
    <rPh sb="9" eb="11">
      <t>ケンシュウ</t>
    </rPh>
    <phoneticPr fontId="4"/>
  </si>
  <si>
    <t>営農計画書作成</t>
    <rPh sb="0" eb="4">
      <t>エイノウケイカク</t>
    </rPh>
    <rPh sb="4" eb="5">
      <t>ショ</t>
    </rPh>
    <rPh sb="5" eb="7">
      <t>サクセイ</t>
    </rPh>
    <phoneticPr fontId="4"/>
  </si>
  <si>
    <t>機械操作、機械修理、メンテナンス</t>
    <rPh sb="0" eb="4">
      <t>キカイソウサ</t>
    </rPh>
    <rPh sb="5" eb="9">
      <t>キカイシュウリ</t>
    </rPh>
    <phoneticPr fontId="4"/>
  </si>
  <si>
    <t>営農資金相談</t>
    <rPh sb="0" eb="4">
      <t>エイノウシキン</t>
    </rPh>
    <rPh sb="4" eb="6">
      <t>ソウダン</t>
    </rPh>
    <phoneticPr fontId="4"/>
  </si>
  <si>
    <t>R7</t>
    <phoneticPr fontId="4"/>
  </si>
  <si>
    <t>R8年度</t>
    <rPh sb="2" eb="4">
      <t>ネンド</t>
    </rPh>
    <phoneticPr fontId="4"/>
  </si>
  <si>
    <t>（R8年）</t>
    <rPh sb="3" eb="4">
      <t>ネン</t>
    </rPh>
    <phoneticPr fontId="4"/>
  </si>
  <si>
    <t>氏　名</t>
    <rPh sb="0" eb="1">
      <t>シ</t>
    </rPh>
    <rPh sb="2" eb="3">
      <t>メイ</t>
    </rPh>
    <phoneticPr fontId="37"/>
  </si>
  <si>
    <t>住　所</t>
    <rPh sb="0" eb="1">
      <t>ジュウ</t>
    </rPh>
    <rPh sb="2" eb="3">
      <t>ショ</t>
    </rPh>
    <phoneticPr fontId="37"/>
  </si>
  <si>
    <t>日</t>
    <rPh sb="0" eb="1">
      <t>ニチ</t>
    </rPh>
    <phoneticPr fontId="37"/>
  </si>
  <si>
    <t>月</t>
    <rPh sb="0" eb="1">
      <t>ガツ</t>
    </rPh>
    <phoneticPr fontId="37"/>
  </si>
  <si>
    <t>年</t>
    <rPh sb="0" eb="1">
      <t>ネン</t>
    </rPh>
    <phoneticPr fontId="37"/>
  </si>
  <si>
    <t>令和</t>
    <rPh sb="0" eb="2">
      <t>レイワ</t>
    </rPh>
    <phoneticPr fontId="37"/>
  </si>
  <si>
    <t>個人情報を共有することに同意します。</t>
    <rPh sb="5" eb="7">
      <t>キョウユウ</t>
    </rPh>
    <rPh sb="12" eb="14">
      <t>ドウイ</t>
    </rPh>
    <phoneticPr fontId="37"/>
  </si>
  <si>
    <t>国・道・市・金融機関・共済組合等の関係機関において、本申請に係る</t>
    <rPh sb="0" eb="1">
      <t>クニ</t>
    </rPh>
    <rPh sb="2" eb="3">
      <t>ドウ</t>
    </rPh>
    <rPh sb="4" eb="5">
      <t>シ</t>
    </rPh>
    <rPh sb="6" eb="8">
      <t>キンユウ</t>
    </rPh>
    <rPh sb="8" eb="10">
      <t>キカン</t>
    </rPh>
    <rPh sb="11" eb="13">
      <t>キョウサイ</t>
    </rPh>
    <rPh sb="13" eb="15">
      <t>クミアイ</t>
    </rPh>
    <rPh sb="15" eb="16">
      <t>ナド</t>
    </rPh>
    <rPh sb="17" eb="19">
      <t>カンケイ</t>
    </rPh>
    <rPh sb="19" eb="21">
      <t>キカン</t>
    </rPh>
    <rPh sb="26" eb="27">
      <t>ホン</t>
    </rPh>
    <rPh sb="27" eb="29">
      <t>シンセイ</t>
    </rPh>
    <rPh sb="30" eb="31">
      <t>カカ</t>
    </rPh>
    <phoneticPr fontId="37"/>
  </si>
  <si>
    <t>□</t>
  </si>
  <si>
    <t>財産処分の際は、事前に市への連絡・届出を行います。</t>
    <rPh sb="0" eb="2">
      <t>ザイサン</t>
    </rPh>
    <rPh sb="2" eb="4">
      <t>ショブン</t>
    </rPh>
    <rPh sb="5" eb="6">
      <t>サイ</t>
    </rPh>
    <rPh sb="8" eb="10">
      <t>ジゼン</t>
    </rPh>
    <rPh sb="11" eb="12">
      <t>シ</t>
    </rPh>
    <rPh sb="14" eb="16">
      <t>レンラク</t>
    </rPh>
    <rPh sb="17" eb="19">
      <t>トドケデ</t>
    </rPh>
    <rPh sb="20" eb="21">
      <t>オコナ</t>
    </rPh>
    <phoneticPr fontId="37"/>
  </si>
  <si>
    <t>道・町の指導に従います。</t>
    <rPh sb="0" eb="1">
      <t>ドウ</t>
    </rPh>
    <rPh sb="2" eb="3">
      <t>マチ</t>
    </rPh>
    <rPh sb="4" eb="6">
      <t>シドウ</t>
    </rPh>
    <rPh sb="7" eb="8">
      <t>シタガ</t>
    </rPh>
    <phoneticPr fontId="37"/>
  </si>
  <si>
    <t>成果目標の達成に向けて精力的に取り組み、状況報告を確実に行うとともに、</t>
    <rPh sb="0" eb="2">
      <t>セイカ</t>
    </rPh>
    <rPh sb="2" eb="4">
      <t>モクヒョウ</t>
    </rPh>
    <rPh sb="5" eb="7">
      <t>タッセイ</t>
    </rPh>
    <rPh sb="8" eb="9">
      <t>ム</t>
    </rPh>
    <rPh sb="11" eb="14">
      <t>セイリョクテキ</t>
    </rPh>
    <rPh sb="15" eb="16">
      <t>ト</t>
    </rPh>
    <rPh sb="17" eb="18">
      <t>ク</t>
    </rPh>
    <rPh sb="20" eb="22">
      <t>ジョウキョウ</t>
    </rPh>
    <rPh sb="22" eb="24">
      <t>ホウコク</t>
    </rPh>
    <rPh sb="25" eb="27">
      <t>カクジツ</t>
    </rPh>
    <rPh sb="28" eb="29">
      <t>オコナ</t>
    </rPh>
    <phoneticPr fontId="37"/>
  </si>
  <si>
    <t>必要な各種手続きや書類整備等を速やかに行います。</t>
    <rPh sb="0" eb="2">
      <t>ヒツヨウ</t>
    </rPh>
    <rPh sb="3" eb="5">
      <t>カクシュ</t>
    </rPh>
    <rPh sb="5" eb="7">
      <t>テツヅ</t>
    </rPh>
    <rPh sb="9" eb="11">
      <t>ショルイ</t>
    </rPh>
    <rPh sb="11" eb="13">
      <t>セイビ</t>
    </rPh>
    <rPh sb="13" eb="14">
      <t>トウ</t>
    </rPh>
    <rPh sb="15" eb="16">
      <t>スミ</t>
    </rPh>
    <rPh sb="19" eb="20">
      <t>オコナ</t>
    </rPh>
    <phoneticPr fontId="37"/>
  </si>
  <si>
    <t>導入する機械等は、気象災害に備えた保険加入等に加入します。</t>
    <rPh sb="0" eb="2">
      <t>ドウニュウ</t>
    </rPh>
    <rPh sb="4" eb="6">
      <t>キカイ</t>
    </rPh>
    <rPh sb="6" eb="7">
      <t>ナド</t>
    </rPh>
    <rPh sb="9" eb="13">
      <t>キショウサイガイ</t>
    </rPh>
    <rPh sb="14" eb="15">
      <t>ソナ</t>
    </rPh>
    <rPh sb="17" eb="19">
      <t>ホケン</t>
    </rPh>
    <rPh sb="19" eb="22">
      <t>カニュウナド</t>
    </rPh>
    <rPh sb="23" eb="25">
      <t>カニュウ</t>
    </rPh>
    <phoneticPr fontId="37"/>
  </si>
  <si>
    <t>金融機関より、融資が可能であることを確認しています。</t>
    <rPh sb="0" eb="2">
      <t>キンユウ</t>
    </rPh>
    <rPh sb="2" eb="4">
      <t>キカン</t>
    </rPh>
    <rPh sb="7" eb="9">
      <t>ユウシ</t>
    </rPh>
    <rPh sb="10" eb="12">
      <t>カノウ</t>
    </rPh>
    <rPh sb="18" eb="20">
      <t>カクニン</t>
    </rPh>
    <phoneticPr fontId="37"/>
  </si>
  <si>
    <t>計画承認後、真にやむを得ない場合を除き、事業の変更・取り下げはしません。</t>
    <rPh sb="23" eb="25">
      <t>ヘンコウ</t>
    </rPh>
    <phoneticPr fontId="37"/>
  </si>
  <si>
    <r>
      <t xml:space="preserve">　 </t>
    </r>
    <r>
      <rPr>
        <u/>
        <sz val="11"/>
        <color theme="1"/>
        <rFont val="ＭＳ Ｐ明朝"/>
        <family val="1"/>
        <charset val="128"/>
      </rPr>
      <t>同意いただけない場合、事業の対象が困難となる場合があります</t>
    </r>
    <r>
      <rPr>
        <sz val="11"/>
        <color theme="1"/>
        <rFont val="ＭＳ Ｐ明朝"/>
        <family val="1"/>
        <charset val="128"/>
      </rPr>
      <t>。</t>
    </r>
    <rPh sb="2" eb="4">
      <t>ドウイ</t>
    </rPh>
    <rPh sb="10" eb="12">
      <t>バアイ</t>
    </rPh>
    <rPh sb="13" eb="15">
      <t>ジギョウ</t>
    </rPh>
    <rPh sb="16" eb="18">
      <t>タイショウ</t>
    </rPh>
    <rPh sb="19" eb="21">
      <t>コンナン</t>
    </rPh>
    <rPh sb="24" eb="26">
      <t>バアイ</t>
    </rPh>
    <phoneticPr fontId="37"/>
  </si>
  <si>
    <t>★上記を確認し、次の誓約事項の□にチェックを入れて、住所・氏名を記入、押印してください。</t>
    <rPh sb="1" eb="3">
      <t>ジョウキ</t>
    </rPh>
    <rPh sb="4" eb="6">
      <t>カクニン</t>
    </rPh>
    <rPh sb="8" eb="9">
      <t>ツギ</t>
    </rPh>
    <rPh sb="10" eb="12">
      <t>セイヤク</t>
    </rPh>
    <rPh sb="12" eb="14">
      <t>ジコウ</t>
    </rPh>
    <rPh sb="22" eb="23">
      <t>イ</t>
    </rPh>
    <rPh sb="26" eb="28">
      <t>ジュウショ</t>
    </rPh>
    <rPh sb="29" eb="31">
      <t>シメイ</t>
    </rPh>
    <rPh sb="32" eb="34">
      <t>キニュウ</t>
    </rPh>
    <rPh sb="35" eb="37">
      <t>オウイン</t>
    </rPh>
    <phoneticPr fontId="37"/>
  </si>
  <si>
    <t>　 を受ける届出が必要となります。必ず担当者に連絡し、指示を受けてください。</t>
    <rPh sb="6" eb="8">
      <t>トドケデ</t>
    </rPh>
    <rPh sb="9" eb="11">
      <t>ヒツヨウ</t>
    </rPh>
    <rPh sb="17" eb="18">
      <t>カナラ</t>
    </rPh>
    <rPh sb="19" eb="22">
      <t>タントウシャ</t>
    </rPh>
    <rPh sb="23" eb="25">
      <t>レンラク</t>
    </rPh>
    <rPh sb="27" eb="29">
      <t>シジ</t>
    </rPh>
    <rPh sb="30" eb="31">
      <t>ウ</t>
    </rPh>
    <phoneticPr fontId="37"/>
  </si>
  <si>
    <r>
      <t>◇補助事業で導入した機械について、経営移譲や買い替えなど処分をする場合、</t>
    </r>
    <r>
      <rPr>
        <b/>
        <sz val="11"/>
        <color theme="1"/>
        <rFont val="ＭＳ Ｐゴシック"/>
        <family val="3"/>
        <charset val="128"/>
      </rPr>
      <t>事前に許可</t>
    </r>
    <rPh sb="17" eb="19">
      <t>ケイエイ</t>
    </rPh>
    <rPh sb="19" eb="21">
      <t>イジョウ</t>
    </rPh>
    <rPh sb="22" eb="23">
      <t>カ</t>
    </rPh>
    <rPh sb="24" eb="25">
      <t>カ</t>
    </rPh>
    <rPh sb="28" eb="30">
      <t>ショブン</t>
    </rPh>
    <rPh sb="33" eb="35">
      <t>バアイ</t>
    </rPh>
    <rPh sb="36" eb="38">
      <t>ジゼン</t>
    </rPh>
    <rPh sb="39" eb="41">
      <t>キョカ</t>
    </rPh>
    <phoneticPr fontId="37"/>
  </si>
  <si>
    <r>
      <rPr>
        <sz val="11"/>
        <color theme="1"/>
        <rFont val="ＭＳ Ｐゴシック"/>
        <family val="3"/>
        <charset val="128"/>
      </rPr>
      <t>　 また、</t>
    </r>
    <r>
      <rPr>
        <b/>
        <sz val="11"/>
        <color theme="1"/>
        <rFont val="ＭＳ Ｐゴシック"/>
        <family val="3"/>
        <charset val="128"/>
      </rPr>
      <t>達成状況が低位である場合は、農業経営相談所の指導を受ける必要があります。</t>
    </r>
    <rPh sb="5" eb="7">
      <t>タッセイ</t>
    </rPh>
    <rPh sb="7" eb="9">
      <t>ジョウキョウ</t>
    </rPh>
    <rPh sb="10" eb="12">
      <t>テイイ</t>
    </rPh>
    <rPh sb="15" eb="17">
      <t>バアイ</t>
    </rPh>
    <rPh sb="19" eb="21">
      <t>ノウギョウ</t>
    </rPh>
    <rPh sb="21" eb="23">
      <t>ケイエイ</t>
    </rPh>
    <rPh sb="23" eb="25">
      <t>ソウダン</t>
    </rPh>
    <rPh sb="25" eb="26">
      <t>ジョ</t>
    </rPh>
    <rPh sb="27" eb="29">
      <t>シドウ</t>
    </rPh>
    <rPh sb="30" eb="31">
      <t>ウ</t>
    </rPh>
    <rPh sb="33" eb="35">
      <t>ヒツヨウ</t>
    </rPh>
    <phoneticPr fontId="37"/>
  </si>
  <si>
    <t>◇目標達成まで毎年度の達成状況報告が必要となります。</t>
    <rPh sb="1" eb="3">
      <t>モクヒョウ</t>
    </rPh>
    <rPh sb="3" eb="5">
      <t>タッセイ</t>
    </rPh>
    <rPh sb="7" eb="8">
      <t>マイ</t>
    </rPh>
    <rPh sb="8" eb="10">
      <t>ネンド</t>
    </rPh>
    <rPh sb="11" eb="13">
      <t>タッセイ</t>
    </rPh>
    <rPh sb="13" eb="15">
      <t>ジョウキョウ</t>
    </rPh>
    <rPh sb="15" eb="17">
      <t>ホウコク</t>
    </rPh>
    <rPh sb="18" eb="20">
      <t>ヒツヨウ</t>
    </rPh>
    <phoneticPr fontId="37"/>
  </si>
  <si>
    <r>
      <t>　　</t>
    </r>
    <r>
      <rPr>
        <b/>
        <sz val="11"/>
        <color theme="1"/>
        <rFont val="ＭＳ Ｐゴシック"/>
        <family val="3"/>
        <charset val="128"/>
      </rPr>
      <t>書類等を整備を行う必要があります。</t>
    </r>
    <rPh sb="2" eb="4">
      <t>ショルイ</t>
    </rPh>
    <rPh sb="4" eb="5">
      <t>トウ</t>
    </rPh>
    <rPh sb="6" eb="8">
      <t>セイビ</t>
    </rPh>
    <rPh sb="9" eb="10">
      <t>オコナ</t>
    </rPh>
    <rPh sb="11" eb="13">
      <t>ヒツヨウ</t>
    </rPh>
    <phoneticPr fontId="37"/>
  </si>
  <si>
    <r>
      <t>　 期限に余裕がない場合や、繁忙期と重なる場合がありますが、</t>
    </r>
    <r>
      <rPr>
        <b/>
        <sz val="11"/>
        <color theme="1"/>
        <rFont val="ＭＳ Ｐゴシック"/>
        <family val="3"/>
        <charset val="128"/>
      </rPr>
      <t>速やかに各種手続きを行い、</t>
    </r>
    <rPh sb="2" eb="4">
      <t>キゲン</t>
    </rPh>
    <rPh sb="5" eb="7">
      <t>ヨユウ</t>
    </rPh>
    <rPh sb="10" eb="12">
      <t>バアイ</t>
    </rPh>
    <rPh sb="14" eb="16">
      <t>ハンボウ</t>
    </rPh>
    <rPh sb="16" eb="17">
      <t>キ</t>
    </rPh>
    <rPh sb="18" eb="19">
      <t>カサ</t>
    </rPh>
    <rPh sb="21" eb="23">
      <t>バアイ</t>
    </rPh>
    <rPh sb="40" eb="41">
      <t>オコナ</t>
    </rPh>
    <phoneticPr fontId="37"/>
  </si>
  <si>
    <t>◇事業を進めるには多くの手続きが必要です。</t>
    <rPh sb="1" eb="3">
      <t>ジギョウ</t>
    </rPh>
    <rPh sb="4" eb="5">
      <t>スス</t>
    </rPh>
    <rPh sb="9" eb="10">
      <t>オオ</t>
    </rPh>
    <rPh sb="12" eb="14">
      <t>テツヅ</t>
    </rPh>
    <rPh sb="16" eb="18">
      <t>ヒツヨウ</t>
    </rPh>
    <phoneticPr fontId="37"/>
  </si>
  <si>
    <r>
      <t>　　</t>
    </r>
    <r>
      <rPr>
        <b/>
        <sz val="11"/>
        <color theme="1"/>
        <rFont val="ＭＳ Ｐゴシック"/>
        <family val="3"/>
        <charset val="128"/>
      </rPr>
      <t>継続して保険加入する</t>
    </r>
    <r>
      <rPr>
        <sz val="11"/>
        <color theme="1"/>
        <rFont val="ＭＳ Ｐ明朝"/>
        <family val="1"/>
        <charset val="128"/>
      </rPr>
      <t>必要があります。</t>
    </r>
    <rPh sb="6" eb="8">
      <t>ホケン</t>
    </rPh>
    <phoneticPr fontId="37"/>
  </si>
  <si>
    <r>
      <t>◇園芸施設共済、農機具共済、民間事業者が提供する保険等に</t>
    </r>
    <r>
      <rPr>
        <b/>
        <sz val="11"/>
        <color theme="1"/>
        <rFont val="ＭＳ Ｐゴシック"/>
        <family val="3"/>
        <charset val="128"/>
      </rPr>
      <t>財産処分の処分制限期間中</t>
    </r>
    <rPh sb="1" eb="3">
      <t>エンゲイ</t>
    </rPh>
    <rPh sb="3" eb="5">
      <t>シセツ</t>
    </rPh>
    <rPh sb="5" eb="7">
      <t>キョウサイ</t>
    </rPh>
    <rPh sb="8" eb="11">
      <t>ノウキグ</t>
    </rPh>
    <rPh sb="11" eb="13">
      <t>キョウサイ</t>
    </rPh>
    <rPh sb="14" eb="16">
      <t>ミンカン</t>
    </rPh>
    <rPh sb="16" eb="19">
      <t>ジギョウシャ</t>
    </rPh>
    <rPh sb="20" eb="22">
      <t>テイキョウ</t>
    </rPh>
    <rPh sb="24" eb="26">
      <t>ホケン</t>
    </rPh>
    <rPh sb="26" eb="27">
      <t>トウ</t>
    </rPh>
    <rPh sb="28" eb="32">
      <t>ザイサンショブン</t>
    </rPh>
    <rPh sb="33" eb="35">
      <t>ショブン</t>
    </rPh>
    <rPh sb="35" eb="39">
      <t>セイゲンキカン</t>
    </rPh>
    <rPh sb="39" eb="40">
      <t>チュウ</t>
    </rPh>
    <phoneticPr fontId="37"/>
  </si>
  <si>
    <r>
      <t xml:space="preserve">　 </t>
    </r>
    <r>
      <rPr>
        <b/>
        <sz val="11"/>
        <color theme="1"/>
        <rFont val="ＭＳ Ｐゴシック"/>
        <family val="3"/>
        <charset val="128"/>
      </rPr>
      <t>計画どおりの融資を受けることができるか、金融機関に確認してください。</t>
    </r>
    <rPh sb="2" eb="4">
      <t>ケイカク</t>
    </rPh>
    <rPh sb="8" eb="10">
      <t>ユウシ</t>
    </rPh>
    <rPh sb="11" eb="12">
      <t>ウ</t>
    </rPh>
    <rPh sb="22" eb="24">
      <t>キンユウ</t>
    </rPh>
    <rPh sb="24" eb="26">
      <t>キカン</t>
    </rPh>
    <rPh sb="27" eb="29">
      <t>カクニン</t>
    </rPh>
    <phoneticPr fontId="37"/>
  </si>
  <si>
    <t>◇融資を受けることが前提の事業です。</t>
    <rPh sb="1" eb="3">
      <t>ユウシ</t>
    </rPh>
    <rPh sb="4" eb="5">
      <t>ウ</t>
    </rPh>
    <rPh sb="10" eb="12">
      <t>ゼンテイ</t>
    </rPh>
    <rPh sb="13" eb="15">
      <t>ジギョウ</t>
    </rPh>
    <phoneticPr fontId="37"/>
  </si>
  <si>
    <r>
      <t>　に影響が及びますので、</t>
    </r>
    <r>
      <rPr>
        <b/>
        <sz val="11"/>
        <color theme="1"/>
        <rFont val="ＭＳ Ｐゴシック"/>
        <family val="3"/>
        <charset val="128"/>
      </rPr>
      <t>確実に実施する意思があるもののみ申請してください。</t>
    </r>
  </si>
  <si>
    <r>
      <t>◇本事業に申請した後に</t>
    </r>
    <r>
      <rPr>
        <b/>
        <sz val="11"/>
        <color theme="1"/>
        <rFont val="ＭＳ Ｐゴシック"/>
        <family val="3"/>
        <charset val="128"/>
      </rPr>
      <t>事業内容の変更はできません。</t>
    </r>
    <r>
      <rPr>
        <sz val="11"/>
        <color theme="1"/>
        <rFont val="ＭＳ Ｐ明朝"/>
        <family val="1"/>
        <charset val="128"/>
      </rPr>
      <t>また、取下げとなった場合には、道全体</t>
    </r>
    <rPh sb="1" eb="2">
      <t>ホン</t>
    </rPh>
    <rPh sb="2" eb="4">
      <t>ジギョウ</t>
    </rPh>
    <rPh sb="5" eb="7">
      <t>シンセイ</t>
    </rPh>
    <rPh sb="9" eb="10">
      <t>アト</t>
    </rPh>
    <rPh sb="11" eb="13">
      <t>ジギョウ</t>
    </rPh>
    <rPh sb="13" eb="15">
      <t>ナイヨウ</t>
    </rPh>
    <rPh sb="16" eb="18">
      <t>ヘンコウ</t>
    </rPh>
    <rPh sb="28" eb="30">
      <t>トリサ</t>
    </rPh>
    <rPh sb="35" eb="37">
      <t>バアイ</t>
    </rPh>
    <rPh sb="40" eb="41">
      <t>ミチ</t>
    </rPh>
    <rPh sb="41" eb="43">
      <t>ゼンタイ</t>
    </rPh>
    <phoneticPr fontId="37"/>
  </si>
  <si>
    <t>確　認　書</t>
  </si>
  <si>
    <t>■導入予定の農業機械</t>
    <phoneticPr fontId="4"/>
  </si>
  <si>
    <t>金額（税込）</t>
    <rPh sb="0" eb="2">
      <t>キンガク</t>
    </rPh>
    <rPh sb="3" eb="5">
      <t>ゼイコ</t>
    </rPh>
    <phoneticPr fontId="4"/>
  </si>
  <si>
    <t>■保管場所住所</t>
    <rPh sb="1" eb="5">
      <t>ホカンバショ</t>
    </rPh>
    <rPh sb="5" eb="7">
      <t>ジュウショ</t>
    </rPh>
    <phoneticPr fontId="4"/>
  </si>
  <si>
    <t>■現在、既に持っている農業用機械（導入する機械・施設と同種のもの）</t>
    <rPh sb="1" eb="3">
      <t>ゲンザイ</t>
    </rPh>
    <rPh sb="4" eb="5">
      <t>スデ</t>
    </rPh>
    <rPh sb="6" eb="7">
      <t>モ</t>
    </rPh>
    <rPh sb="11" eb="13">
      <t>ノウギョウ</t>
    </rPh>
    <rPh sb="13" eb="14">
      <t>ヨウ</t>
    </rPh>
    <rPh sb="14" eb="16">
      <t>キカイ</t>
    </rPh>
    <rPh sb="17" eb="19">
      <t>ドウニュウ</t>
    </rPh>
    <rPh sb="21" eb="23">
      <t>キカイ</t>
    </rPh>
    <rPh sb="24" eb="26">
      <t>シセツ</t>
    </rPh>
    <rPh sb="27" eb="29">
      <t>ドウシュ</t>
    </rPh>
    <phoneticPr fontId="4"/>
  </si>
  <si>
    <t>使用予定</t>
    <rPh sb="0" eb="4">
      <t>シヨウヨテイ</t>
    </rPh>
    <phoneticPr fontId="4"/>
  </si>
  <si>
    <t>継続使用・廃棄</t>
    <rPh sb="0" eb="4">
      <t>ケイゾクシヨウ</t>
    </rPh>
    <rPh sb="5" eb="7">
      <t>ハイキ</t>
    </rPh>
    <phoneticPr fontId="4"/>
  </si>
  <si>
    <t>補助事業活用の有無</t>
    <rPh sb="0" eb="4">
      <t>ホジョジギョウ</t>
    </rPh>
    <rPh sb="4" eb="6">
      <t>カツヨウ</t>
    </rPh>
    <rPh sb="7" eb="9">
      <t>ウム</t>
    </rPh>
    <phoneticPr fontId="4"/>
  </si>
  <si>
    <t>有（　　　　　　　）・無</t>
    <rPh sb="0" eb="1">
      <t>アリ</t>
    </rPh>
    <rPh sb="11" eb="12">
      <t>ム</t>
    </rPh>
    <phoneticPr fontId="4"/>
  </si>
  <si>
    <t>↑（　）内は補助事業名を記載</t>
    <rPh sb="4" eb="5">
      <t>ナイ</t>
    </rPh>
    <rPh sb="6" eb="8">
      <t>ホジョ</t>
    </rPh>
    <rPh sb="8" eb="10">
      <t>ジギョウ</t>
    </rPh>
    <rPh sb="10" eb="11">
      <t>メイ</t>
    </rPh>
    <rPh sb="12" eb="14">
      <t>キサイ</t>
    </rPh>
    <phoneticPr fontId="4"/>
  </si>
  <si>
    <t>導入年月</t>
    <rPh sb="0" eb="2">
      <t>ドウニュウ</t>
    </rPh>
    <rPh sb="2" eb="3">
      <t>ネン</t>
    </rPh>
    <rPh sb="3" eb="4">
      <t>ツキ</t>
    </rPh>
    <phoneticPr fontId="4"/>
  </si>
  <si>
    <t>作業受託</t>
    <rPh sb="0" eb="4">
      <t>サギョウジュタク</t>
    </rPh>
    <phoneticPr fontId="4"/>
  </si>
  <si>
    <t>作業受託を受けている面積と作物（　　ha　　農作物名　　　　　　　　　　）</t>
    <rPh sb="0" eb="4">
      <t>サギョウジュタク</t>
    </rPh>
    <rPh sb="5" eb="6">
      <t>ウ</t>
    </rPh>
    <rPh sb="10" eb="12">
      <t>メンセキ</t>
    </rPh>
    <rPh sb="13" eb="15">
      <t>サクモツ</t>
    </rPh>
    <rPh sb="22" eb="26">
      <t>ノウサクモツメイ</t>
    </rPh>
    <phoneticPr fontId="4"/>
  </si>
  <si>
    <t>■融資計画</t>
    <rPh sb="1" eb="3">
      <t>ユウシ</t>
    </rPh>
    <rPh sb="3" eb="5">
      <t>ケイカク</t>
    </rPh>
    <phoneticPr fontId="4"/>
  </si>
  <si>
    <t>金融機関名</t>
    <rPh sb="0" eb="5">
      <t>キンユウキカンメイ</t>
    </rPh>
    <phoneticPr fontId="4"/>
  </si>
  <si>
    <t>融資名</t>
    <rPh sb="0" eb="3">
      <t>ユウシメイ</t>
    </rPh>
    <phoneticPr fontId="4"/>
  </si>
  <si>
    <t>償還年数</t>
    <rPh sb="0" eb="4">
      <t>ショウカンネンスウ</t>
    </rPh>
    <phoneticPr fontId="4"/>
  </si>
  <si>
    <t>■環境に配慮した農業の実践又は、経営管理の高度化</t>
    <rPh sb="1" eb="3">
      <t>カンキョウ</t>
    </rPh>
    <rPh sb="4" eb="6">
      <t>ハイリョ</t>
    </rPh>
    <rPh sb="8" eb="10">
      <t>ノウギョウ</t>
    </rPh>
    <rPh sb="11" eb="13">
      <t>ジッセン</t>
    </rPh>
    <rPh sb="13" eb="14">
      <t>マタ</t>
    </rPh>
    <rPh sb="16" eb="18">
      <t>ケイエイ</t>
    </rPh>
    <rPh sb="18" eb="20">
      <t>カンリ</t>
    </rPh>
    <rPh sb="21" eb="24">
      <t>コウドカ</t>
    </rPh>
    <phoneticPr fontId="4"/>
  </si>
  <si>
    <t>〔　〕</t>
    <phoneticPr fontId="4"/>
  </si>
  <si>
    <t>ノウフクＪＡＳを取得している</t>
    <rPh sb="8" eb="10">
      <t>シュトク</t>
    </rPh>
    <phoneticPr fontId="4"/>
  </si>
  <si>
    <t>特別栽培農産物認証を取得している</t>
    <rPh sb="0" eb="2">
      <t>トクベツ</t>
    </rPh>
    <rPh sb="2" eb="4">
      <t>サイバイ</t>
    </rPh>
    <rPh sb="4" eb="7">
      <t>ノウサンブツ</t>
    </rPh>
    <rPh sb="7" eb="9">
      <t>ニンショウ</t>
    </rPh>
    <rPh sb="10" eb="12">
      <t>シュトク</t>
    </rPh>
    <phoneticPr fontId="4"/>
  </si>
  <si>
    <t>■10年後の営農状況</t>
    <rPh sb="3" eb="5">
      <t>ネンゴ</t>
    </rPh>
    <rPh sb="6" eb="10">
      <t>エイノウジョウキョウ</t>
    </rPh>
    <phoneticPr fontId="4"/>
  </si>
  <si>
    <t>10年後、目標年度の規模を拡大し、営農を継続する</t>
    <rPh sb="2" eb="4">
      <t>ネンゴ</t>
    </rPh>
    <rPh sb="5" eb="9">
      <t>モクヒョウネンド</t>
    </rPh>
    <rPh sb="10" eb="12">
      <t>キボ</t>
    </rPh>
    <rPh sb="13" eb="15">
      <t>カクダイ</t>
    </rPh>
    <rPh sb="17" eb="19">
      <t>エイノウ</t>
    </rPh>
    <rPh sb="20" eb="22">
      <t>ケイゾク</t>
    </rPh>
    <phoneticPr fontId="4"/>
  </si>
  <si>
    <t>10年後、目標年度の規模を維持しながら営農を継続する</t>
    <rPh sb="2" eb="4">
      <t>ネンゴ</t>
    </rPh>
    <rPh sb="5" eb="9">
      <t>モクヒョウネンド</t>
    </rPh>
    <rPh sb="10" eb="12">
      <t>キボ</t>
    </rPh>
    <rPh sb="13" eb="15">
      <t>イジ</t>
    </rPh>
    <rPh sb="19" eb="21">
      <t>エイノウ</t>
    </rPh>
    <rPh sb="22" eb="24">
      <t>ケイゾク</t>
    </rPh>
    <phoneticPr fontId="4"/>
  </si>
  <si>
    <t>10年後の営農状況は未定である</t>
    <rPh sb="2" eb="4">
      <t>ネンゴ</t>
    </rPh>
    <rPh sb="5" eb="7">
      <t>エイノウ</t>
    </rPh>
    <rPh sb="7" eb="9">
      <t>ジョウキョウ</t>
    </rPh>
    <rPh sb="10" eb="12">
      <t>ミテイ</t>
    </rPh>
    <phoneticPr fontId="4"/>
  </si>
  <si>
    <t>有機農産物認証を取得している（有機JAS）</t>
    <rPh sb="0" eb="5">
      <t>ユウキノウサンブツ</t>
    </rPh>
    <rPh sb="5" eb="7">
      <t>ニンショウ</t>
    </rPh>
    <rPh sb="8" eb="10">
      <t>シュトク</t>
    </rPh>
    <rPh sb="15" eb="17">
      <t>ユウキ</t>
    </rPh>
    <phoneticPr fontId="4"/>
  </si>
  <si>
    <t>農場ＨＡＣＣＡＰ（ハサップ）認証を取得している</t>
    <rPh sb="0" eb="2">
      <t>ノウジョウ</t>
    </rPh>
    <rPh sb="14" eb="16">
      <t>ニンショウ</t>
    </rPh>
    <rPh sb="17" eb="19">
      <t>シュトク</t>
    </rPh>
    <phoneticPr fontId="4"/>
  </si>
  <si>
    <t>例）トラクター</t>
    <phoneticPr fontId="4"/>
  </si>
  <si>
    <t>　90ps</t>
    <phoneticPr fontId="4"/>
  </si>
  <si>
    <t>H25</t>
    <phoneticPr fontId="4"/>
  </si>
  <si>
    <t>例）リバーシブルブラウ</t>
    <phoneticPr fontId="4"/>
  </si>
  <si>
    <t>　2.5ｍ</t>
    <phoneticPr fontId="4"/>
  </si>
  <si>
    <t>H27</t>
    <phoneticPr fontId="4"/>
  </si>
  <si>
    <t>【提出書類（後日提出用）】年間収支計画</t>
    <rPh sb="1" eb="3">
      <t>テイシュツ</t>
    </rPh>
    <rPh sb="3" eb="5">
      <t>ショルイ</t>
    </rPh>
    <rPh sb="6" eb="8">
      <t>ゴジツ</t>
    </rPh>
    <rPh sb="8" eb="10">
      <t>テイシュツ</t>
    </rPh>
    <rPh sb="10" eb="11">
      <t>ヨウ</t>
    </rPh>
    <rPh sb="13" eb="15">
      <t>ネンカン</t>
    </rPh>
    <phoneticPr fontId="4"/>
  </si>
  <si>
    <t>提出資料（後日提出用）</t>
    <rPh sb="0" eb="2">
      <t>テイシュツ</t>
    </rPh>
    <rPh sb="2" eb="4">
      <t>シリョウ</t>
    </rPh>
    <rPh sb="5" eb="7">
      <t>ゴジツ</t>
    </rPh>
    <rPh sb="7" eb="9">
      <t>テイシュツ</t>
    </rPh>
    <rPh sb="9" eb="10">
      <t>ヨウ</t>
    </rPh>
    <phoneticPr fontId="4"/>
  </si>
  <si>
    <t>提出資料（後日提出用）</t>
    <rPh sb="0" eb="2">
      <t>テイシュツ</t>
    </rPh>
    <rPh sb="2" eb="4">
      <t>シリョウ</t>
    </rPh>
    <rPh sb="5" eb="7">
      <t>ゴジツ</t>
    </rPh>
    <rPh sb="7" eb="9">
      <t>テイシュツ</t>
    </rPh>
    <rPh sb="9" eb="10">
      <t>ヨウ</t>
    </rPh>
    <phoneticPr fontId="32"/>
  </si>
  <si>
    <t>●各項目の該当する点数を右欄に記載し、自己採点をお願いします。</t>
    <rPh sb="1" eb="2">
      <t>カク</t>
    </rPh>
    <rPh sb="2" eb="4">
      <t>コウモク</t>
    </rPh>
    <rPh sb="5" eb="7">
      <t>ガイトウ</t>
    </rPh>
    <rPh sb="9" eb="11">
      <t>テンスウ</t>
    </rPh>
    <rPh sb="12" eb="13">
      <t>ミギ</t>
    </rPh>
    <rPh sb="13" eb="14">
      <t>ラン</t>
    </rPh>
    <rPh sb="15" eb="17">
      <t>キサイ</t>
    </rPh>
    <rPh sb="19" eb="21">
      <t>ジコ</t>
    </rPh>
    <rPh sb="21" eb="23">
      <t>サイテン</t>
    </rPh>
    <rPh sb="25" eb="26">
      <t>ネガ</t>
    </rPh>
    <phoneticPr fontId="19"/>
  </si>
  <si>
    <t>区分</t>
    <rPh sb="0" eb="2">
      <t>クブン</t>
    </rPh>
    <phoneticPr fontId="19"/>
  </si>
  <si>
    <t>項　　目</t>
    <rPh sb="0" eb="1">
      <t>コウ</t>
    </rPh>
    <rPh sb="3" eb="4">
      <t>メ</t>
    </rPh>
    <phoneticPr fontId="19"/>
  </si>
  <si>
    <t>内　　容</t>
    <rPh sb="0" eb="1">
      <t>ウチ</t>
    </rPh>
    <rPh sb="3" eb="4">
      <t>カタチ</t>
    </rPh>
    <phoneticPr fontId="19"/>
  </si>
  <si>
    <t>点数</t>
    <rPh sb="0" eb="2">
      <t>テンスウ</t>
    </rPh>
    <phoneticPr fontId="19"/>
  </si>
  <si>
    <t>点数　　　　　記入欄</t>
    <rPh sb="0" eb="2">
      <t>テンスウ</t>
    </rPh>
    <rPh sb="7" eb="9">
      <t>キニュウ</t>
    </rPh>
    <rPh sb="9" eb="10">
      <t>ラン</t>
    </rPh>
    <phoneticPr fontId="19"/>
  </si>
  <si>
    <t>事業年度より3年間までに達成できる付加価値額の拡大率に該当する点数を記入してください。</t>
    <rPh sb="2" eb="4">
      <t>ネンド</t>
    </rPh>
    <rPh sb="7" eb="9">
      <t>ネンカン</t>
    </rPh>
    <rPh sb="12" eb="14">
      <t>タッセイ</t>
    </rPh>
    <rPh sb="17" eb="19">
      <t>フカ</t>
    </rPh>
    <rPh sb="23" eb="25">
      <t>カクダイ</t>
    </rPh>
    <rPh sb="25" eb="26">
      <t>リツ</t>
    </rPh>
    <rPh sb="27" eb="29">
      <t>ガイトウ</t>
    </rPh>
    <rPh sb="31" eb="32">
      <t>テン</t>
    </rPh>
    <rPh sb="32" eb="33">
      <t>スウ</t>
    </rPh>
    <rPh sb="34" eb="36">
      <t>キニュウ</t>
    </rPh>
    <phoneticPr fontId="19"/>
  </si>
  <si>
    <t>点</t>
    <rPh sb="0" eb="1">
      <t>テン</t>
    </rPh>
    <phoneticPr fontId="19"/>
  </si>
  <si>
    <t xml:space="preserve">注意①：付加価値額とは、収入総額-経費総額＋雇用人件費 </t>
    <rPh sb="0" eb="2">
      <t>チュウイ</t>
    </rPh>
    <rPh sb="4" eb="6">
      <t>フカ</t>
    </rPh>
    <phoneticPr fontId="19"/>
  </si>
  <si>
    <t>現状の付加価値額より１０％以上増加できる。</t>
    <rPh sb="0" eb="2">
      <t>ゲンジョウ</t>
    </rPh>
    <rPh sb="15" eb="17">
      <t>ゾウカ</t>
    </rPh>
    <phoneticPr fontId="19"/>
  </si>
  <si>
    <t>注意②：直近の青色申告決算書、又は決算報告書類より算出すること。</t>
    <rPh sb="0" eb="2">
      <t>チュウイ</t>
    </rPh>
    <rPh sb="4" eb="6">
      <t>チョッキン</t>
    </rPh>
    <rPh sb="7" eb="9">
      <t>アオイロ</t>
    </rPh>
    <rPh sb="9" eb="11">
      <t>シンコク</t>
    </rPh>
    <rPh sb="11" eb="14">
      <t>ケッサンショ</t>
    </rPh>
    <rPh sb="15" eb="16">
      <t>マタ</t>
    </rPh>
    <rPh sb="17" eb="19">
      <t>ケッサン</t>
    </rPh>
    <rPh sb="19" eb="22">
      <t>ホウコクショ</t>
    </rPh>
    <rPh sb="22" eb="23">
      <t>ルイ</t>
    </rPh>
    <rPh sb="25" eb="27">
      <t>サンシュツ</t>
    </rPh>
    <phoneticPr fontId="19"/>
  </si>
  <si>
    <t>注意③：区分３、４の新規就農ポイントを受ける者は加点不可となります。</t>
    <rPh sb="0" eb="2">
      <t>チュウイ</t>
    </rPh>
    <rPh sb="4" eb="6">
      <t>クブン</t>
    </rPh>
    <rPh sb="22" eb="23">
      <t>モノ</t>
    </rPh>
    <phoneticPr fontId="19"/>
  </si>
  <si>
    <t>現状の付加価値額より４０％以上増加できる。</t>
    <phoneticPr fontId="19"/>
  </si>
  <si>
    <t>現状の付加価値額より５０％以上増加できる。</t>
    <phoneticPr fontId="19"/>
  </si>
  <si>
    <t>現状の付加価値額より６０％以上増加できる。</t>
    <phoneticPr fontId="19"/>
  </si>
  <si>
    <t>事業年度より、3年間で達成できる付加価値額の点数を選び記入してください。</t>
    <rPh sb="8" eb="9">
      <t>ネン</t>
    </rPh>
    <rPh sb="9" eb="10">
      <t>カン</t>
    </rPh>
    <rPh sb="16" eb="18">
      <t>フカ</t>
    </rPh>
    <rPh sb="18" eb="20">
      <t>カチ</t>
    </rPh>
    <rPh sb="20" eb="21">
      <t>ガク</t>
    </rPh>
    <rPh sb="22" eb="24">
      <t>テンスウ</t>
    </rPh>
    <rPh sb="25" eb="26">
      <t>エラ</t>
    </rPh>
    <rPh sb="27" eb="29">
      <t>キニュウ</t>
    </rPh>
    <phoneticPr fontId="19"/>
  </si>
  <si>
    <t>付加価値額を現状より１００万円以上拡大できる。</t>
    <rPh sb="0" eb="2">
      <t>フカ</t>
    </rPh>
    <rPh sb="2" eb="4">
      <t>カチ</t>
    </rPh>
    <rPh sb="4" eb="5">
      <t>ガク</t>
    </rPh>
    <rPh sb="6" eb="8">
      <t>ゲンジョウ</t>
    </rPh>
    <rPh sb="13" eb="15">
      <t>マンエン</t>
    </rPh>
    <rPh sb="17" eb="19">
      <t>カクダイ</t>
    </rPh>
    <phoneticPr fontId="19"/>
  </si>
  <si>
    <t>付加価値額を現状より１５０万円以上拡大できる。</t>
    <rPh sb="0" eb="2">
      <t>フカ</t>
    </rPh>
    <rPh sb="2" eb="4">
      <t>カチ</t>
    </rPh>
    <rPh sb="4" eb="5">
      <t>ガク</t>
    </rPh>
    <rPh sb="6" eb="8">
      <t>ゲンジョウ</t>
    </rPh>
    <rPh sb="13" eb="15">
      <t>マンエン</t>
    </rPh>
    <rPh sb="17" eb="19">
      <t>カクダイ</t>
    </rPh>
    <phoneticPr fontId="19"/>
  </si>
  <si>
    <t>注意②：選択した拡大率は必須目標となります。</t>
    <rPh sb="0" eb="2">
      <t>チュウイ</t>
    </rPh>
    <rPh sb="4" eb="6">
      <t>センタク</t>
    </rPh>
    <rPh sb="8" eb="10">
      <t>カクダイ</t>
    </rPh>
    <rPh sb="10" eb="11">
      <t>リツ</t>
    </rPh>
    <rPh sb="12" eb="14">
      <t>ヒッスウ</t>
    </rPh>
    <rPh sb="14" eb="16">
      <t>モクヒョウ</t>
    </rPh>
    <phoneticPr fontId="19"/>
  </si>
  <si>
    <t>付加価値額を現状より３００万円以上拡大できる。</t>
    <rPh sb="0" eb="2">
      <t>フカ</t>
    </rPh>
    <rPh sb="2" eb="4">
      <t>カチ</t>
    </rPh>
    <rPh sb="4" eb="5">
      <t>ガク</t>
    </rPh>
    <rPh sb="6" eb="8">
      <t>ゲンジョウ</t>
    </rPh>
    <rPh sb="13" eb="15">
      <t>マンエン</t>
    </rPh>
    <rPh sb="17" eb="19">
      <t>カクダイ</t>
    </rPh>
    <phoneticPr fontId="19"/>
  </si>
  <si>
    <t>付加価値額を現状より４００万円以上拡大できる。</t>
    <rPh sb="0" eb="2">
      <t>フカ</t>
    </rPh>
    <rPh sb="2" eb="4">
      <t>カチ</t>
    </rPh>
    <rPh sb="4" eb="5">
      <t>ガク</t>
    </rPh>
    <rPh sb="6" eb="8">
      <t>ゲンジョウ</t>
    </rPh>
    <rPh sb="13" eb="15">
      <t>マンエン</t>
    </rPh>
    <rPh sb="17" eb="19">
      <t>カクダイ</t>
    </rPh>
    <phoneticPr fontId="19"/>
  </si>
  <si>
    <t>付加価値額を現状より６５０万円以上拡大できる。</t>
    <rPh sb="0" eb="2">
      <t>フカ</t>
    </rPh>
    <rPh sb="2" eb="4">
      <t>カチ</t>
    </rPh>
    <rPh sb="4" eb="5">
      <t>ガク</t>
    </rPh>
    <rPh sb="6" eb="8">
      <t>ゲンジョウ</t>
    </rPh>
    <rPh sb="13" eb="15">
      <t>マンエン</t>
    </rPh>
    <rPh sb="17" eb="19">
      <t>カクダイ</t>
    </rPh>
    <phoneticPr fontId="19"/>
  </si>
  <si>
    <t>付加価値額を現状より１，０００万円以上拡大できる。</t>
    <rPh sb="0" eb="2">
      <t>フカ</t>
    </rPh>
    <rPh sb="2" eb="4">
      <t>カチ</t>
    </rPh>
    <rPh sb="4" eb="5">
      <t>ガク</t>
    </rPh>
    <rPh sb="6" eb="8">
      <t>ゲンジョウ</t>
    </rPh>
    <rPh sb="15" eb="17">
      <t>マンエン</t>
    </rPh>
    <rPh sb="19" eb="21">
      <t>カクダイ</t>
    </rPh>
    <phoneticPr fontId="19"/>
  </si>
  <si>
    <t>付加価値額を現状より１，５００万円以上拡大できる。</t>
    <rPh sb="0" eb="2">
      <t>フカ</t>
    </rPh>
    <rPh sb="2" eb="4">
      <t>カチ</t>
    </rPh>
    <rPh sb="4" eb="5">
      <t>ガク</t>
    </rPh>
    <rPh sb="6" eb="8">
      <t>ゲンジョウ</t>
    </rPh>
    <rPh sb="15" eb="17">
      <t>マンエン</t>
    </rPh>
    <rPh sb="19" eb="21">
      <t>カクダイ</t>
    </rPh>
    <phoneticPr fontId="19"/>
  </si>
  <si>
    <t>新規就農　　　　　　　　　　　</t>
    <phoneticPr fontId="19"/>
  </si>
  <si>
    <t>新規に就農した方で、下記の(1)に当てはまる場合、加点可能です。</t>
    <rPh sb="0" eb="2">
      <t>シンキ</t>
    </rPh>
    <rPh sb="3" eb="5">
      <t>シュウノウ</t>
    </rPh>
    <rPh sb="7" eb="8">
      <t>カタ</t>
    </rPh>
    <rPh sb="10" eb="12">
      <t>カキ</t>
    </rPh>
    <rPh sb="17" eb="18">
      <t>ア</t>
    </rPh>
    <rPh sb="22" eb="24">
      <t>バアイ</t>
    </rPh>
    <rPh sb="25" eb="27">
      <t>カテン</t>
    </rPh>
    <rPh sb="27" eb="29">
      <t>カノウ</t>
    </rPh>
    <phoneticPr fontId="19"/>
  </si>
  <si>
    <t>(2) (1)に該当する方で、50歳までに就農している。　　　　　　　　　　　　　　　　　　　　　　　　　　（法人の場合、役員の過半数が５０歳以下であること）</t>
    <rPh sb="12" eb="13">
      <t>カタ</t>
    </rPh>
    <phoneticPr fontId="19"/>
  </si>
  <si>
    <t>(3)(1)に該当する方で、農業次世代人材投資事業（経営開始型）等の交付期間中に経営を発展させて交付が終了した。</t>
    <rPh sb="7" eb="9">
      <t>ガイトウ</t>
    </rPh>
    <rPh sb="11" eb="12">
      <t>カタ</t>
    </rPh>
    <rPh sb="14" eb="16">
      <t>ノウギョウ</t>
    </rPh>
    <rPh sb="16" eb="19">
      <t>ジセダイ</t>
    </rPh>
    <rPh sb="19" eb="21">
      <t>ジンザイ</t>
    </rPh>
    <rPh sb="21" eb="23">
      <t>トウシ</t>
    </rPh>
    <rPh sb="23" eb="25">
      <t>ジギョウ</t>
    </rPh>
    <rPh sb="26" eb="28">
      <t>ケイエイ</t>
    </rPh>
    <rPh sb="28" eb="30">
      <t>カイシ</t>
    </rPh>
    <rPh sb="30" eb="31">
      <t>ガタ</t>
    </rPh>
    <rPh sb="32" eb="33">
      <t>トウ</t>
    </rPh>
    <rPh sb="34" eb="36">
      <t>コウフ</t>
    </rPh>
    <rPh sb="36" eb="39">
      <t>キカンチュウ</t>
    </rPh>
    <rPh sb="40" eb="42">
      <t>ケイエイ</t>
    </rPh>
    <rPh sb="43" eb="45">
      <t>ハッテン</t>
    </rPh>
    <rPh sb="48" eb="50">
      <t>コウフ</t>
    </rPh>
    <rPh sb="51" eb="53">
      <t>シュウリョウ</t>
    </rPh>
    <phoneticPr fontId="19"/>
  </si>
  <si>
    <t>※裏面もご記入ください。</t>
    <rPh sb="1" eb="3">
      <t>ウラメン</t>
    </rPh>
    <rPh sb="5" eb="7">
      <t>キニュウ</t>
    </rPh>
    <phoneticPr fontId="19"/>
  </si>
  <si>
    <t>経営面積の           拡大</t>
    <phoneticPr fontId="19"/>
  </si>
  <si>
    <t>経営面積拡大に取り組み、いずれかの項目を目標にする（最も高い点数のみ）。</t>
    <rPh sb="17" eb="19">
      <t>コウモク</t>
    </rPh>
    <rPh sb="20" eb="22">
      <t>モクヒョウ</t>
    </rPh>
    <rPh sb="28" eb="29">
      <t>タカ</t>
    </rPh>
    <phoneticPr fontId="19"/>
  </si>
  <si>
    <t>・目標年度に現状より経営面積の拡大を行うことができる。</t>
    <phoneticPr fontId="19"/>
  </si>
  <si>
    <t>農産物の
価値向上</t>
    <rPh sb="0" eb="3">
      <t>ノウサンブツ</t>
    </rPh>
    <rPh sb="5" eb="7">
      <t>カチ</t>
    </rPh>
    <rPh sb="7" eb="9">
      <t>コウジョウ</t>
    </rPh>
    <phoneticPr fontId="19"/>
  </si>
  <si>
    <t>農業経営の
複合化</t>
    <rPh sb="0" eb="2">
      <t>ノウギョウ</t>
    </rPh>
    <rPh sb="2" eb="4">
      <t>ケイエイ</t>
    </rPh>
    <rPh sb="6" eb="9">
      <t>フクゴウカ</t>
    </rPh>
    <phoneticPr fontId="19"/>
  </si>
  <si>
    <t>土地利用型作物や園芸作物の生産などを組み合わせ、複合的に経営している。</t>
    <rPh sb="0" eb="2">
      <t>トチ</t>
    </rPh>
    <rPh sb="2" eb="5">
      <t>リヨウガタ</t>
    </rPh>
    <rPh sb="5" eb="7">
      <t>サクモツ</t>
    </rPh>
    <rPh sb="8" eb="10">
      <t>エンゲイ</t>
    </rPh>
    <rPh sb="10" eb="12">
      <t>サクモツ</t>
    </rPh>
    <rPh sb="13" eb="15">
      <t>セイサン</t>
    </rPh>
    <rPh sb="18" eb="19">
      <t>ク</t>
    </rPh>
    <rPh sb="20" eb="21">
      <t>ア</t>
    </rPh>
    <rPh sb="24" eb="27">
      <t>フクゴウテキ</t>
    </rPh>
    <rPh sb="28" eb="30">
      <t>ケイエイ</t>
    </rPh>
    <phoneticPr fontId="19"/>
  </si>
  <si>
    <t>経営管理の         高度化</t>
    <rPh sb="2" eb="4">
      <t>カンリ</t>
    </rPh>
    <rPh sb="14" eb="17">
      <t>コウドカ</t>
    </rPh>
    <phoneticPr fontId="19"/>
  </si>
  <si>
    <t>青色申告を行っている又は目標年度までに行うこととしている。</t>
    <phoneticPr fontId="19"/>
  </si>
  <si>
    <t>農業版Ｂ Ｃ Ｐ （ 事業継続計画） を策定している。</t>
    <phoneticPr fontId="19"/>
  </si>
  <si>
    <t>GLOBALG.A.P.又はASIAGAPの認証を取得している。</t>
    <rPh sb="12" eb="13">
      <t>マタ</t>
    </rPh>
    <rPh sb="22" eb="24">
      <t>ニンショウ</t>
    </rPh>
    <rPh sb="25" eb="27">
      <t>シュトク</t>
    </rPh>
    <phoneticPr fontId="19"/>
  </si>
  <si>
    <t>環境配慮の
取組</t>
    <phoneticPr fontId="19"/>
  </si>
  <si>
    <t>事業実施前３年度内に化石燃料を使わない園芸施設への移行による温室効果ガス削減又は化学農薬・化学肥料使用量の削減を行っている又は目標年度までに行うこととしている。</t>
    <phoneticPr fontId="19"/>
  </si>
  <si>
    <t>輸出の取組</t>
    <rPh sb="0" eb="2">
      <t>ユシュツ</t>
    </rPh>
    <rPh sb="3" eb="5">
      <t>トリクミ</t>
    </rPh>
    <phoneticPr fontId="19"/>
  </si>
  <si>
    <t>農業者の育成　　　　　　　　　　　　　</t>
    <phoneticPr fontId="19"/>
  </si>
  <si>
    <t>(3)(2)に該当する場合で、受け入れた農業研修生の中で、過去5年以内に研修を終了して独立し、認定新規就農者又は認定農業者となった者がいる(1名につき1点、上限3点)。</t>
    <rPh sb="7" eb="9">
      <t>ガイトウ</t>
    </rPh>
    <rPh sb="11" eb="13">
      <t>バアイ</t>
    </rPh>
    <rPh sb="65" eb="66">
      <t>モノ</t>
    </rPh>
    <rPh sb="71" eb="72">
      <t>メイ</t>
    </rPh>
    <rPh sb="76" eb="77">
      <t>テン</t>
    </rPh>
    <rPh sb="78" eb="80">
      <t>ジョウゲン</t>
    </rPh>
    <rPh sb="81" eb="82">
      <t>テン</t>
    </rPh>
    <phoneticPr fontId="19"/>
  </si>
  <si>
    <t>女性の取組</t>
    <phoneticPr fontId="19"/>
  </si>
  <si>
    <t>合　計</t>
  </si>
  <si>
    <t>※表面、裏面を、申込書と一緒に提出してください。　■■</t>
    <rPh sb="1" eb="2">
      <t>オモテ</t>
    </rPh>
    <rPh sb="2" eb="3">
      <t>メン</t>
    </rPh>
    <rPh sb="4" eb="6">
      <t>ウラメン</t>
    </rPh>
    <rPh sb="8" eb="11">
      <t>モウシコミショ</t>
    </rPh>
    <rPh sb="12" eb="14">
      <t>イッショ</t>
    </rPh>
    <rPh sb="15" eb="17">
      <t>テイシュツ</t>
    </rPh>
    <phoneticPr fontId="19"/>
  </si>
  <si>
    <t>いずれかに該当する場合。
(1)女性農業者。
(2)法人又は任意組織で、代表者が女性か、役員若しくは構成員の過半数が女性である。
(3)法人又は任意組織で、部門間で区分経理を行い、当該部門の責任者が女性である。　　　　　　　　　　　　　　　　　　　　　　　　　　　　　　　　　　　　　　　　</t>
    <rPh sb="5" eb="7">
      <t>ガイトウ</t>
    </rPh>
    <rPh sb="9" eb="11">
      <t>バアイ</t>
    </rPh>
    <rPh sb="54" eb="57">
      <t>カハンスウ</t>
    </rPh>
    <rPh sb="58" eb="60">
      <t>ジョセイ</t>
    </rPh>
    <rPh sb="68" eb="70">
      <t>ホウジン</t>
    </rPh>
    <rPh sb="70" eb="71">
      <t>マタ</t>
    </rPh>
    <rPh sb="72" eb="74">
      <t>ニンイ</t>
    </rPh>
    <rPh sb="74" eb="76">
      <t>ソシキ</t>
    </rPh>
    <rPh sb="78" eb="80">
      <t>ブモン</t>
    </rPh>
    <rPh sb="80" eb="81">
      <t>カン</t>
    </rPh>
    <rPh sb="82" eb="84">
      <t>クブン</t>
    </rPh>
    <rPh sb="84" eb="86">
      <t>ケイリ</t>
    </rPh>
    <rPh sb="87" eb="88">
      <t>オコナ</t>
    </rPh>
    <rPh sb="90" eb="92">
      <t>トウガイ</t>
    </rPh>
    <rPh sb="92" eb="93">
      <t>ブ</t>
    </rPh>
    <rPh sb="93" eb="94">
      <t>モン</t>
    </rPh>
    <rPh sb="95" eb="98">
      <t>セキニンシャ</t>
    </rPh>
    <rPh sb="99" eb="101">
      <t>ジョセイ</t>
    </rPh>
    <phoneticPr fontId="19"/>
  </si>
  <si>
    <t>配分基準チェック表（助成対象者ポイント）</t>
    <rPh sb="0" eb="2">
      <t>ハイブン</t>
    </rPh>
    <rPh sb="2" eb="4">
      <t>キジュン</t>
    </rPh>
    <rPh sb="8" eb="9">
      <t>ヒョウ</t>
    </rPh>
    <rPh sb="10" eb="12">
      <t>ジョセイ</t>
    </rPh>
    <rPh sb="12" eb="15">
      <t>タイショウシャ</t>
    </rPh>
    <phoneticPr fontId="19"/>
  </si>
  <si>
    <t>付加価値額の拡大額</t>
    <rPh sb="0" eb="2">
      <t>フカ</t>
    </rPh>
    <rPh sb="2" eb="4">
      <t>カチ</t>
    </rPh>
    <rPh sb="4" eb="5">
      <t>ガク</t>
    </rPh>
    <rPh sb="6" eb="8">
      <t>カクダイ</t>
    </rPh>
    <rPh sb="8" eb="9">
      <t>ガク</t>
    </rPh>
    <phoneticPr fontId="19"/>
  </si>
  <si>
    <t>点</t>
    <phoneticPr fontId="4"/>
  </si>
  <si>
    <t xml:space="preserve">付加価値額の拡大率
（必須目標）
</t>
    <rPh sb="0" eb="2">
      <t>フカ</t>
    </rPh>
    <rPh sb="2" eb="4">
      <t>カチ</t>
    </rPh>
    <rPh sb="4" eb="5">
      <t>ガク</t>
    </rPh>
    <rPh sb="6" eb="8">
      <t>カクダイ</t>
    </rPh>
    <rPh sb="8" eb="9">
      <t>リツ</t>
    </rPh>
    <rPh sb="11" eb="13">
      <t>ヒッス</t>
    </rPh>
    <rPh sb="13" eb="15">
      <t>モクヒョウ</t>
    </rPh>
    <phoneticPr fontId="19"/>
  </si>
  <si>
    <t>労働時間、休憩及び休日について他産業と同等の労働環境を整えている（企業並みの就業規則）</t>
    <rPh sb="0" eb="4">
      <t>ロウドウジカン</t>
    </rPh>
    <rPh sb="5" eb="7">
      <t>キュウケイ</t>
    </rPh>
    <rPh sb="7" eb="8">
      <t>オヨ</t>
    </rPh>
    <rPh sb="9" eb="11">
      <t>キュウジツ</t>
    </rPh>
    <rPh sb="15" eb="18">
      <t>タサンギョウ</t>
    </rPh>
    <rPh sb="19" eb="21">
      <t>ドウトウ</t>
    </rPh>
    <rPh sb="22" eb="26">
      <t>ロウドウカンキョウ</t>
    </rPh>
    <rPh sb="27" eb="28">
      <t>トトノ</t>
    </rPh>
    <rPh sb="33" eb="36">
      <t>キギョウナ</t>
    </rPh>
    <rPh sb="38" eb="42">
      <t>シュウギョウキソク</t>
    </rPh>
    <phoneticPr fontId="4"/>
  </si>
  <si>
    <t>労働時間の縮減</t>
    <rPh sb="0" eb="4">
      <t>ロウドウジカン</t>
    </rPh>
    <rPh sb="5" eb="7">
      <t>シュクゲン</t>
    </rPh>
    <phoneticPr fontId="4"/>
  </si>
  <si>
    <t>・目標年度までに10％以上削減する。</t>
    <rPh sb="11" eb="13">
      <t>イジョウ</t>
    </rPh>
    <rPh sb="13" eb="15">
      <t>サクゲン</t>
    </rPh>
    <phoneticPr fontId="19"/>
  </si>
  <si>
    <t>・目標年度までに20％以上削減する。</t>
    <rPh sb="1" eb="3">
      <t>モクヒョウ</t>
    </rPh>
    <rPh sb="3" eb="5">
      <t>ネンド</t>
    </rPh>
    <rPh sb="11" eb="13">
      <t>イジョウ</t>
    </rPh>
    <rPh sb="13" eb="15">
      <t>サクゲン</t>
    </rPh>
    <phoneticPr fontId="19"/>
  </si>
  <si>
    <t>表面</t>
    <rPh sb="0" eb="1">
      <t>オモテ</t>
    </rPh>
    <rPh sb="1" eb="2">
      <t>メン</t>
    </rPh>
    <phoneticPr fontId="19"/>
  </si>
  <si>
    <t>裏面</t>
    <rPh sb="0" eb="2">
      <t>ウラメン</t>
    </rPh>
    <phoneticPr fontId="19"/>
  </si>
  <si>
    <t>□本則課税　・　□簡易課税　・　□免税事業者</t>
    <rPh sb="1" eb="3">
      <t>ホンソク</t>
    </rPh>
    <rPh sb="3" eb="5">
      <t>カゼイ</t>
    </rPh>
    <rPh sb="9" eb="11">
      <t>カンイ</t>
    </rPh>
    <rPh sb="11" eb="13">
      <t>カゼイ</t>
    </rPh>
    <rPh sb="17" eb="19">
      <t>メンゼイ</t>
    </rPh>
    <rPh sb="19" eb="21">
      <t>ジギョウ</t>
    </rPh>
    <rPh sb="21" eb="22">
      <t>シャ</t>
    </rPh>
    <phoneticPr fontId="4"/>
  </si>
  <si>
    <t>　※付加価値額の基準（現状）は令和６年度、目標年度は令和９年度です。</t>
    <rPh sb="2" eb="4">
      <t>フカ</t>
    </rPh>
    <rPh sb="4" eb="6">
      <t>カチ</t>
    </rPh>
    <rPh sb="6" eb="7">
      <t>ガク</t>
    </rPh>
    <rPh sb="8" eb="10">
      <t>キジュン</t>
    </rPh>
    <rPh sb="11" eb="13">
      <t>ゲンジョウ</t>
    </rPh>
    <rPh sb="15" eb="17">
      <t>レイワ</t>
    </rPh>
    <rPh sb="18" eb="19">
      <t>ネン</t>
    </rPh>
    <rPh sb="19" eb="20">
      <t>ド</t>
    </rPh>
    <phoneticPr fontId="19"/>
  </si>
  <si>
    <t>現状の付加価値額より１５％以上増加できる。</t>
    <phoneticPr fontId="19"/>
  </si>
  <si>
    <t>現状の付加価値額より２０％以上増加できる</t>
    <phoneticPr fontId="19"/>
  </si>
  <si>
    <t>現状の付加価値額より３０％以上増加できる</t>
    <phoneticPr fontId="19"/>
  </si>
  <si>
    <t>・目標年度に現状より20㌶（施設園芸は1ha以上かつ30％、果樹は目標が3ha以上15％）
　以上 の経営面積の拡大</t>
    <rPh sb="22" eb="24">
      <t>イジョウ</t>
    </rPh>
    <rPh sb="33" eb="35">
      <t>モクヒョウ</t>
    </rPh>
    <rPh sb="39" eb="41">
      <t>イジョウ</t>
    </rPh>
    <rPh sb="47" eb="49">
      <t>イジョウ</t>
    </rPh>
    <rPh sb="51" eb="55">
      <t>ケイエイメンセキ</t>
    </rPh>
    <rPh sb="56" eb="58">
      <t>カクダイ</t>
    </rPh>
    <phoneticPr fontId="19"/>
  </si>
  <si>
    <t>・目標年度に現状より10㌶（施設園芸は0.5ha以上かつ30％、果樹は目標が1.5ha以上15％）
　以上の経営面積の拡大</t>
    <rPh sb="24" eb="26">
      <t>イジョウ</t>
    </rPh>
    <rPh sb="35" eb="37">
      <t>モクヒョウ</t>
    </rPh>
    <rPh sb="43" eb="45">
      <t>イジョウ</t>
    </rPh>
    <rPh sb="51" eb="53">
      <t>イジョウ</t>
    </rPh>
    <rPh sb="54" eb="56">
      <t>ケイエイ</t>
    </rPh>
    <rPh sb="56" eb="58">
      <t>メンセキ</t>
    </rPh>
    <rPh sb="59" eb="61">
      <t>カクダイ</t>
    </rPh>
    <phoneticPr fontId="19"/>
  </si>
  <si>
    <t>・農地中間管理機構から賃借権等の設定等を受けている。かつ、目標年度に現状より4㌶
（施設園芸は20％、果樹は10％）以上 の経営面積の拡大</t>
    <phoneticPr fontId="19"/>
  </si>
  <si>
    <t>・農地中間管理機構から賃借権等の設定等を受けている。かつ、目標年度に現状より2㌶
（施設園芸は10％、果樹は5％）以上 の経営面積の拡大</t>
    <rPh sb="57" eb="59">
      <t>イジョウ</t>
    </rPh>
    <rPh sb="61" eb="63">
      <t>ケイエイ</t>
    </rPh>
    <rPh sb="63" eb="65">
      <t>メンセキ</t>
    </rPh>
    <rPh sb="66" eb="68">
      <t>カクダイ</t>
    </rPh>
    <phoneticPr fontId="19"/>
  </si>
  <si>
    <t>・農地中間管理機構から賃借権等の設定等を受けている。かつ、目標年度に現状より経営面積の拡大
　を行う。又は、目標年度に現状より4㌶（施設園芸は10％、果樹は 5％）以上 の経営面積の拡大</t>
    <rPh sb="29" eb="31">
      <t>モクヒョウ</t>
    </rPh>
    <rPh sb="31" eb="33">
      <t>ネンド</t>
    </rPh>
    <rPh sb="34" eb="36">
      <t>ゲンジョウ</t>
    </rPh>
    <rPh sb="38" eb="40">
      <t>ケイエイ</t>
    </rPh>
    <rPh sb="40" eb="42">
      <t>メンセキ</t>
    </rPh>
    <rPh sb="43" eb="45">
      <t>カクダイ</t>
    </rPh>
    <rPh sb="48" eb="49">
      <t>オコナ</t>
    </rPh>
    <rPh sb="51" eb="52">
      <t>マタ</t>
    </rPh>
    <rPh sb="82" eb="84">
      <t>イジョウ</t>
    </rPh>
    <rPh sb="86" eb="88">
      <t>ケイエイ</t>
    </rPh>
    <rPh sb="88" eb="90">
      <t>メンセキ</t>
    </rPh>
    <rPh sb="91" eb="93">
      <t>カクダイ</t>
    </rPh>
    <phoneticPr fontId="19"/>
  </si>
  <si>
    <t>・農地中間管理機構から賃借権等の設定等を受けている。又は目標年度に現状より2㌶
（施設園芸は10％、果樹は 5％）以上 の経営面積の拡大</t>
    <rPh sb="26" eb="27">
      <t>マタ</t>
    </rPh>
    <rPh sb="57" eb="59">
      <t>イジョウ</t>
    </rPh>
    <rPh sb="61" eb="63">
      <t>ケイエイ</t>
    </rPh>
    <rPh sb="63" eb="65">
      <t>メンセキ</t>
    </rPh>
    <rPh sb="66" eb="68">
      <t>カクダイ</t>
    </rPh>
    <phoneticPr fontId="19"/>
  </si>
  <si>
    <t>(1)事業実施前３年度内に新品種の導入、栽培管理技術の改善、新たな加工又は販売の取組等により、農産物の
　価値向上に取り組んでいる。</t>
    <rPh sb="3" eb="5">
      <t>ジギョウ</t>
    </rPh>
    <rPh sb="5" eb="7">
      <t>ジッシ</t>
    </rPh>
    <rPh sb="7" eb="8">
      <t>マエ</t>
    </rPh>
    <rPh sb="24" eb="26">
      <t>ギジュツ</t>
    </rPh>
    <phoneticPr fontId="19"/>
  </si>
  <si>
    <t>(2)(1)に該当する場合で、有機JASの認証を受けている又は受けることとしている。</t>
    <rPh sb="7" eb="9">
      <t>ガイトウ</t>
    </rPh>
    <rPh sb="11" eb="13">
      <t>バアイ</t>
    </rPh>
    <rPh sb="15" eb="17">
      <t>ユウキ</t>
    </rPh>
    <rPh sb="21" eb="23">
      <t>ニンショウ</t>
    </rPh>
    <rPh sb="24" eb="25">
      <t>ウ</t>
    </rPh>
    <rPh sb="29" eb="30">
      <t>マタ</t>
    </rPh>
    <rPh sb="31" eb="32">
      <t>ウ</t>
    </rPh>
    <phoneticPr fontId="19"/>
  </si>
  <si>
    <t>(1)事業実施前３年度内に経営面積又は農産物売上高の３割以上の品目転換を行っている又は目標年度までに
　行うことができる。((1)と(2)どちらか1つのみ加点可能)</t>
    <rPh sb="77" eb="79">
      <t>カテン</t>
    </rPh>
    <rPh sb="79" eb="81">
      <t>カノウ</t>
    </rPh>
    <phoneticPr fontId="19"/>
  </si>
  <si>
    <t>(2)事業実施前３年度内に経営面積又は農産物売上高の４割以上の品目転換を行っている又は目標年度までに
　行うことができる。((1)と(2)どちらか1つのみ加点可能)</t>
    <rPh sb="13" eb="15">
      <t>ケイエイ</t>
    </rPh>
    <rPh sb="15" eb="17">
      <t>メンセキ</t>
    </rPh>
    <rPh sb="17" eb="18">
      <t>マタ</t>
    </rPh>
    <rPh sb="19" eb="22">
      <t>ノウサンブツ</t>
    </rPh>
    <rPh sb="22" eb="24">
      <t>ウリアゲ</t>
    </rPh>
    <rPh sb="24" eb="25">
      <t>ダカ</t>
    </rPh>
    <rPh sb="27" eb="28">
      <t>ワリ</t>
    </rPh>
    <rPh sb="28" eb="30">
      <t>イジョウ</t>
    </rPh>
    <rPh sb="31" eb="33">
      <t>ヒンモク</t>
    </rPh>
    <rPh sb="33" eb="35">
      <t>テンカン</t>
    </rPh>
    <rPh sb="36" eb="37">
      <t>オコナ</t>
    </rPh>
    <rPh sb="41" eb="42">
      <t>マタ</t>
    </rPh>
    <rPh sb="43" eb="45">
      <t>モクヒョウ</t>
    </rPh>
    <rPh sb="45" eb="47">
      <t>ネンド</t>
    </rPh>
    <rPh sb="52" eb="53">
      <t>オコナ</t>
    </rPh>
    <phoneticPr fontId="19"/>
  </si>
  <si>
    <t>現在、法人化している又は目標年度までに法人化する。</t>
    <phoneticPr fontId="19"/>
  </si>
  <si>
    <t>省力化技術の導入、栽培技術の改善、作業の効率化等により農作業の一部又は全部の労働時間について下記の取り組み
に該当している。（R6の作業日誌などにより労働時間がわかるものが必要）</t>
    <rPh sb="0" eb="3">
      <t>ショウリョクカ</t>
    </rPh>
    <rPh sb="3" eb="5">
      <t>ギジュツ</t>
    </rPh>
    <rPh sb="6" eb="8">
      <t>ドウニュウ</t>
    </rPh>
    <rPh sb="9" eb="13">
      <t>サイバイギジュツ</t>
    </rPh>
    <rPh sb="14" eb="16">
      <t>カイゼン</t>
    </rPh>
    <rPh sb="17" eb="19">
      <t>サギョウ</t>
    </rPh>
    <rPh sb="20" eb="23">
      <t>コウリツカ</t>
    </rPh>
    <rPh sb="23" eb="24">
      <t>ナド</t>
    </rPh>
    <rPh sb="27" eb="30">
      <t>ノウサギョウ</t>
    </rPh>
    <rPh sb="31" eb="33">
      <t>イチブ</t>
    </rPh>
    <rPh sb="33" eb="34">
      <t>マタ</t>
    </rPh>
    <rPh sb="35" eb="37">
      <t>ゼンブ</t>
    </rPh>
    <rPh sb="38" eb="40">
      <t>ロウドウ</t>
    </rPh>
    <rPh sb="40" eb="42">
      <t>ジカン</t>
    </rPh>
    <rPh sb="46" eb="48">
      <t>カキ</t>
    </rPh>
    <rPh sb="49" eb="50">
      <t>ト</t>
    </rPh>
    <rPh sb="51" eb="52">
      <t>クミ</t>
    </rPh>
    <rPh sb="55" eb="57">
      <t>ガイトウ</t>
    </rPh>
    <rPh sb="66" eb="70">
      <t>サギョウニッシ</t>
    </rPh>
    <rPh sb="75" eb="77">
      <t>ロウドウ</t>
    </rPh>
    <rPh sb="77" eb="79">
      <t>ジカン</t>
    </rPh>
    <rPh sb="86" eb="88">
      <t>ヒツヨウ</t>
    </rPh>
    <phoneticPr fontId="19"/>
  </si>
  <si>
    <t>注意：後継者は
　　　対象外です。</t>
    <rPh sb="0" eb="2">
      <t>チュウイ</t>
    </rPh>
    <rPh sb="3" eb="6">
      <t>コウケイシャ</t>
    </rPh>
    <rPh sb="11" eb="14">
      <t>タイショウガイ</t>
    </rPh>
    <phoneticPr fontId="4"/>
  </si>
  <si>
    <t>(1)就農後５年以内の認定新規就農者である。（R2.4.1～R8.3.31）</t>
    <rPh sb="11" eb="13">
      <t>ニンテイ</t>
    </rPh>
    <rPh sb="13" eb="15">
      <t>シンキ</t>
    </rPh>
    <rPh sb="15" eb="17">
      <t>シュウノウ</t>
    </rPh>
    <rPh sb="17" eb="18">
      <t>シャ</t>
    </rPh>
    <phoneticPr fontId="19"/>
  </si>
  <si>
    <t>※２２点以上受付可能　↑</t>
    <rPh sb="3" eb="4">
      <t>テン</t>
    </rPh>
    <rPh sb="4" eb="6">
      <t>イジョウ</t>
    </rPh>
    <rPh sb="6" eb="8">
      <t>ウケツケ</t>
    </rPh>
    <rPh sb="8" eb="10">
      <t>カノウ</t>
    </rPh>
    <phoneticPr fontId="4"/>
  </si>
  <si>
    <t>サポート体制の構築</t>
    <rPh sb="4" eb="6">
      <t>タイセイ</t>
    </rPh>
    <rPh sb="7" eb="9">
      <t>コウチク</t>
    </rPh>
    <phoneticPr fontId="19"/>
  </si>
  <si>
    <t>(2)(1)に該当し、就農に向けて必要な技術等を習得できる経営体として都道府県が認めた者である。</t>
    <rPh sb="7" eb="9">
      <t>ガイトウ</t>
    </rPh>
    <rPh sb="11" eb="13">
      <t>シュウノウ</t>
    </rPh>
    <rPh sb="14" eb="15">
      <t>ム</t>
    </rPh>
    <rPh sb="17" eb="19">
      <t>ヒツヨウ</t>
    </rPh>
    <rPh sb="20" eb="22">
      <t>ギジュツ</t>
    </rPh>
    <rPh sb="22" eb="23">
      <t>トウ</t>
    </rPh>
    <rPh sb="24" eb="26">
      <t>シュウトク</t>
    </rPh>
    <rPh sb="29" eb="32">
      <t>ケイエイタイ</t>
    </rPh>
    <rPh sb="35" eb="39">
      <t>トドウフケン</t>
    </rPh>
    <rPh sb="40" eb="41">
      <t>ミト</t>
    </rPh>
    <rPh sb="43" eb="44">
      <t>モノ</t>
    </rPh>
    <phoneticPr fontId="19"/>
  </si>
  <si>
    <t>経営発展に向けた取組について、農業協同組合・農業協同組合連合会、農業経営・就農支援センター等の関係機関・支援機関のサポート体制が構築されている。</t>
    <rPh sb="0" eb="4">
      <t>ケイエイハッテン</t>
    </rPh>
    <rPh sb="5" eb="6">
      <t>ム</t>
    </rPh>
    <rPh sb="8" eb="10">
      <t>トリクミ</t>
    </rPh>
    <rPh sb="15" eb="21">
      <t>ノウギョウキョウドウクミアイ</t>
    </rPh>
    <rPh sb="22" eb="28">
      <t>ノウギョウキョウドウクミアイ</t>
    </rPh>
    <rPh sb="28" eb="31">
      <t>レンゴウカイ</t>
    </rPh>
    <rPh sb="32" eb="36">
      <t>ノウギョウケイエイ</t>
    </rPh>
    <rPh sb="37" eb="41">
      <t>シュウノウシエン</t>
    </rPh>
    <rPh sb="45" eb="46">
      <t>トウ</t>
    </rPh>
    <rPh sb="47" eb="51">
      <t>カンケイキカン</t>
    </rPh>
    <rPh sb="52" eb="54">
      <t>シエン</t>
    </rPh>
    <rPh sb="54" eb="56">
      <t>キカン</t>
    </rPh>
    <rPh sb="61" eb="63">
      <t>タイセイ</t>
    </rPh>
    <rPh sb="64" eb="66">
      <t>コウチク</t>
    </rPh>
    <phoneticPr fontId="19"/>
  </si>
  <si>
    <t>(1)農産物の輸出を行う（他者との連携による取組を含む）。</t>
    <rPh sb="3" eb="6">
      <t>ノウサンブツ</t>
    </rPh>
    <rPh sb="7" eb="9">
      <t>ユシュツ</t>
    </rPh>
    <rPh sb="10" eb="11">
      <t>オコナ</t>
    </rPh>
    <rPh sb="13" eb="15">
      <t>タシャ</t>
    </rPh>
    <rPh sb="17" eb="19">
      <t>レンケイ</t>
    </rPh>
    <rPh sb="22" eb="24">
      <t>トリクミ</t>
    </rPh>
    <rPh sb="25" eb="26">
      <t>フク</t>
    </rPh>
    <phoneticPr fontId="19"/>
  </si>
  <si>
    <t>(2)(1)に該当する場合で、現在、農産物の輸出の取組（他者との連携による取組を含む）を行っている。</t>
    <rPh sb="7" eb="9">
      <t>ガイトウ</t>
    </rPh>
    <rPh sb="11" eb="13">
      <t>バアイ</t>
    </rPh>
    <rPh sb="15" eb="17">
      <t>ゲンザイ</t>
    </rPh>
    <rPh sb="18" eb="21">
      <t>ノウサンブツ</t>
    </rPh>
    <rPh sb="22" eb="24">
      <t>ユシュツ</t>
    </rPh>
    <rPh sb="25" eb="27">
      <t>トリクミ</t>
    </rPh>
    <rPh sb="28" eb="30">
      <t>タシャ</t>
    </rPh>
    <rPh sb="32" eb="34">
      <t>レンケイ</t>
    </rPh>
    <rPh sb="37" eb="39">
      <t>トリクミ</t>
    </rPh>
    <rPh sb="40" eb="41">
      <t>フク</t>
    </rPh>
    <rPh sb="44" eb="45">
      <t>オコナ</t>
    </rPh>
    <phoneticPr fontId="19"/>
  </si>
  <si>
    <t>(3)(1)に該当する場合で、輸出事業計画（GFPグローバル産地計画）の認定を受けている、又は認定を受けた輸出事業計画に連携者として位置づけられている。</t>
    <rPh sb="15" eb="17">
      <t>ユシュツ</t>
    </rPh>
    <rPh sb="17" eb="19">
      <t>ジギョウ</t>
    </rPh>
    <rPh sb="19" eb="21">
      <t>ケイカク</t>
    </rPh>
    <rPh sb="30" eb="32">
      <t>サンチ</t>
    </rPh>
    <rPh sb="32" eb="34">
      <t>ケイカク</t>
    </rPh>
    <rPh sb="36" eb="38">
      <t>ニンテイ</t>
    </rPh>
    <rPh sb="39" eb="40">
      <t>ウ</t>
    </rPh>
    <rPh sb="45" eb="46">
      <t>マタ</t>
    </rPh>
    <rPh sb="47" eb="49">
      <t>ニンテイ</t>
    </rPh>
    <rPh sb="50" eb="51">
      <t>ウ</t>
    </rPh>
    <rPh sb="53" eb="55">
      <t>ユシュツ</t>
    </rPh>
    <rPh sb="55" eb="57">
      <t>ジギョウ</t>
    </rPh>
    <rPh sb="57" eb="59">
      <t>ケイカク</t>
    </rPh>
    <rPh sb="60" eb="62">
      <t>レンケイ</t>
    </rPh>
    <rPh sb="62" eb="63">
      <t>シャ</t>
    </rPh>
    <rPh sb="66" eb="68">
      <t>イチ</t>
    </rPh>
    <phoneticPr fontId="19"/>
  </si>
  <si>
    <t>(4)(1)に該当する場合で、目標年度までに農産物売上の１５％以上を輸出に振り分ける。</t>
    <rPh sb="15" eb="17">
      <t>モクヒョウ</t>
    </rPh>
    <rPh sb="17" eb="19">
      <t>ネンド</t>
    </rPh>
    <rPh sb="22" eb="25">
      <t>ノウサンブツ</t>
    </rPh>
    <rPh sb="25" eb="27">
      <t>ウリアゲ</t>
    </rPh>
    <rPh sb="31" eb="33">
      <t>イジョウ</t>
    </rPh>
    <rPh sb="34" eb="36">
      <t>ユシュツ</t>
    </rPh>
    <rPh sb="37" eb="38">
      <t>フ</t>
    </rPh>
    <rPh sb="39" eb="40">
      <t>ワ</t>
    </rPh>
    <phoneticPr fontId="19"/>
  </si>
  <si>
    <t>現状年（R6）</t>
    <rPh sb="0" eb="3">
      <t>ゲンジョウネン</t>
    </rPh>
    <phoneticPr fontId="4"/>
  </si>
  <si>
    <t>R8</t>
    <phoneticPr fontId="4"/>
  </si>
  <si>
    <t>R9（目標）</t>
    <rPh sb="3" eb="5">
      <t>モクヒョウ</t>
    </rPh>
    <phoneticPr fontId="4"/>
  </si>
  <si>
    <t>現状（R6）</t>
    <rPh sb="0" eb="2">
      <t>ゲンジョウ</t>
    </rPh>
    <phoneticPr fontId="4"/>
  </si>
  <si>
    <t>R9年度</t>
    <rPh sb="2" eb="4">
      <t>ネンド</t>
    </rPh>
    <phoneticPr fontId="4"/>
  </si>
  <si>
    <t>現状（R6年度）</t>
    <rPh sb="0" eb="2">
      <t>ゲンジョウ</t>
    </rPh>
    <phoneticPr fontId="4"/>
  </si>
  <si>
    <t>１年度目（R7年度）</t>
    <rPh sb="1" eb="2">
      <t>ネン</t>
    </rPh>
    <rPh sb="2" eb="4">
      <t>ドメ</t>
    </rPh>
    <phoneticPr fontId="4"/>
  </si>
  <si>
    <t>２年度目（R8年度）</t>
    <rPh sb="1" eb="2">
      <t>ネン</t>
    </rPh>
    <rPh sb="2" eb="4">
      <t>ドメ</t>
    </rPh>
    <phoneticPr fontId="4"/>
  </si>
  <si>
    <t>目標年度（R9年度）</t>
    <rPh sb="0" eb="2">
      <t>モクヒョウ</t>
    </rPh>
    <rPh sb="2" eb="4">
      <t>ネンド</t>
    </rPh>
    <phoneticPr fontId="4"/>
  </si>
  <si>
    <t>（R9年）</t>
    <rPh sb="3" eb="4">
      <t>ネン</t>
    </rPh>
    <phoneticPr fontId="4"/>
  </si>
  <si>
    <t>・目標年度までに50％以上削減する。</t>
    <phoneticPr fontId="19"/>
  </si>
  <si>
    <t>(1)農業研修生を受け入れている。（国内で農業を生業とする予定の者に限り、外国人技能実習制度に基づく者を除く）
　※R6.7.10～R7.7.9の期間中</t>
    <rPh sb="73" eb="76">
      <t>キカンチュウ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</si>
</sst>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Red]\-#,##0.0"/>
    <numFmt numFmtId="177" formatCode="0.0%"/>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4"/>
      <name val="ＭＳ ゴシック"/>
      <family val="3"/>
      <charset val="128"/>
    </font>
    <font>
      <sz val="11"/>
      <color rgb="FFFF0000"/>
      <name val="ＭＳ Ｐゴシック"/>
      <family val="3"/>
      <charset val="128"/>
      <scheme val="minor"/>
    </font>
    <font>
      <sz val="11"/>
      <color theme="1"/>
      <name val="ＭＳ Ｐゴシック"/>
      <family val="2"/>
      <scheme val="minor"/>
    </font>
    <font>
      <sz val="9"/>
      <color indexed="81"/>
      <name val="ＭＳ Ｐゴシック"/>
      <family val="3"/>
      <charset val="128"/>
    </font>
    <font>
      <sz val="11"/>
      <name val="ＭＳ 明朝"/>
      <family val="1"/>
      <charset val="128"/>
    </font>
    <font>
      <sz val="9"/>
      <name val="ＭＳ ゴシック"/>
      <family val="3"/>
      <charset val="128"/>
    </font>
    <font>
      <sz val="11"/>
      <color rgb="FFFF0000"/>
      <name val="ＭＳ ゴシック"/>
      <family val="3"/>
      <charset val="128"/>
    </font>
    <font>
      <sz val="7"/>
      <name val="ＭＳ ゴシック"/>
      <family val="3"/>
      <charset val="128"/>
    </font>
    <font>
      <b/>
      <sz val="16"/>
      <color theme="1"/>
      <name val="ＭＳ Ｐゴシック"/>
      <family val="3"/>
      <charset val="128"/>
      <scheme val="minor"/>
    </font>
    <font>
      <sz val="6"/>
      <name val="ＭＳ Ｐゴシック"/>
      <family val="2"/>
      <charset val="128"/>
      <scheme val="minor"/>
    </font>
    <font>
      <b/>
      <sz val="12"/>
      <color theme="1"/>
      <name val="ＭＳ Ｐゴシック"/>
      <family val="3"/>
      <charset val="128"/>
      <scheme val="minor"/>
    </font>
    <font>
      <b/>
      <u/>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b/>
      <sz val="9"/>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font>
    <font>
      <sz val="8"/>
      <name val="ＭＳ Ｐゴシック"/>
      <family val="3"/>
      <charset val="128"/>
    </font>
    <font>
      <sz val="6"/>
      <name val="ＭＳ Ｐゴシック"/>
      <family val="3"/>
      <charset val="128"/>
      <scheme val="minor"/>
    </font>
    <font>
      <sz val="10"/>
      <color theme="1"/>
      <name val="ＭＳ Ｐゴシック"/>
      <family val="2"/>
      <scheme val="minor"/>
    </font>
    <font>
      <sz val="11"/>
      <color theme="1"/>
      <name val="ＭＳ Ｐゴシック"/>
      <family val="3"/>
      <scheme val="minor"/>
    </font>
    <font>
      <sz val="11"/>
      <color theme="1"/>
      <name val="ＭＳ Ｐ明朝"/>
      <family val="1"/>
    </font>
    <font>
      <sz val="12"/>
      <color theme="1"/>
      <name val="ＭＳ Ｐ明朝"/>
      <family val="1"/>
    </font>
    <font>
      <sz val="6"/>
      <name val="ＭＳ Ｐゴシック"/>
      <family val="3"/>
      <scheme val="minor"/>
    </font>
    <font>
      <b/>
      <sz val="11"/>
      <color theme="1"/>
      <name val="ＭＳ Ｐゴシック"/>
      <family val="3"/>
      <scheme val="minor"/>
    </font>
    <font>
      <u/>
      <sz val="11"/>
      <color theme="1"/>
      <name val="ＭＳ Ｐ明朝"/>
      <family val="1"/>
      <charset val="128"/>
    </font>
    <font>
      <sz val="11"/>
      <color theme="1"/>
      <name val="ＭＳ Ｐ明朝"/>
      <family val="1"/>
      <charset val="128"/>
    </font>
    <font>
      <b/>
      <sz val="11"/>
      <color theme="1"/>
      <name val="ＭＳ Ｐゴシック"/>
      <family val="3"/>
      <charset val="128"/>
    </font>
    <font>
      <sz val="11"/>
      <color theme="1"/>
      <name val="ＭＳ Ｐゴシック"/>
      <family val="3"/>
      <charset val="128"/>
    </font>
    <font>
      <sz val="14"/>
      <color theme="1"/>
      <name val="HGP創英ﾌﾟﾚｾﾞﾝｽEB"/>
      <family val="1"/>
    </font>
    <font>
      <sz val="12"/>
      <color theme="1"/>
      <name val="ＭＳ Ｐゴシック"/>
      <family val="3"/>
      <scheme val="minor"/>
    </font>
    <font>
      <b/>
      <sz val="16"/>
      <color theme="1"/>
      <name val="ＭＳ Ｐゴシック"/>
      <family val="3"/>
      <scheme val="minor"/>
    </font>
    <font>
      <sz val="11"/>
      <name val="HG丸ｺﾞｼｯｸM-PRO"/>
      <family val="3"/>
      <charset val="128"/>
    </font>
    <font>
      <sz val="10"/>
      <name val="HG丸ｺﾞｼｯｸM-PRO"/>
      <family val="3"/>
      <charset val="128"/>
    </font>
    <font>
      <sz val="9"/>
      <name val="HG丸ｺﾞｼｯｸM-PRO"/>
      <family val="3"/>
      <charset val="128"/>
    </font>
    <font>
      <sz val="12"/>
      <name val="HG丸ｺﾞｼｯｸM-PRO"/>
      <family val="3"/>
      <charset val="128"/>
    </font>
    <font>
      <b/>
      <sz val="12"/>
      <name val="HG丸ｺﾞｼｯｸM-PRO"/>
      <family val="3"/>
      <charset val="128"/>
    </font>
    <font>
      <sz val="14"/>
      <name val="HG丸ｺﾞｼｯｸM-PRO"/>
      <family val="3"/>
      <charset val="128"/>
    </font>
    <font>
      <sz val="12"/>
      <color theme="1"/>
      <name val="ＭＳ Ｐゴシック"/>
      <family val="2"/>
      <charset val="128"/>
      <scheme val="minor"/>
    </font>
  </fonts>
  <fills count="6">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rgb="FFFFE1FF"/>
        <bgColor indexed="64"/>
      </patternFill>
    </fill>
    <fill>
      <patternFill patternType="solid">
        <fgColor theme="8" tint="0.79998168889431442"/>
        <bgColor indexed="64"/>
      </patternFill>
    </fill>
  </fills>
  <borders count="116">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hair">
        <color indexed="64"/>
      </top>
      <bottom style="hair">
        <color indexed="64"/>
      </bottom>
      <diagonal/>
    </border>
    <border>
      <left/>
      <right style="medium">
        <color indexed="64"/>
      </right>
      <top/>
      <bottom/>
      <diagonal/>
    </border>
    <border>
      <left/>
      <right/>
      <top style="hair">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dashed">
        <color indexed="64"/>
      </left>
      <right style="thin">
        <color indexed="64"/>
      </right>
      <top style="thin">
        <color indexed="64"/>
      </top>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diagonal/>
    </border>
    <border>
      <left style="thin">
        <color indexed="64"/>
      </left>
      <right style="thin">
        <color indexed="64"/>
      </right>
      <top/>
      <bottom style="dotted">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diagonal/>
    </border>
  </borders>
  <cellStyleXfs count="9">
    <xf numFmtId="0" fontId="0" fillId="0" borderId="0">
      <alignment vertical="center"/>
    </xf>
    <xf numFmtId="38" fontId="5" fillId="0" borderId="0" applyFont="0" applyFill="0" applyBorder="0" applyAlignment="0" applyProtection="0">
      <alignment vertical="center"/>
    </xf>
    <xf numFmtId="0" fontId="12" fillId="0" borderId="0"/>
    <xf numFmtId="0" fontId="5" fillId="0" borderId="0">
      <alignment vertical="center"/>
    </xf>
    <xf numFmtId="38" fontId="5" fillId="0" borderId="0" applyFont="0" applyFill="0" applyBorder="0" applyAlignment="0" applyProtection="0">
      <alignment vertical="center"/>
    </xf>
    <xf numFmtId="0" fontId="14" fillId="0" borderId="0">
      <alignment vertical="center"/>
    </xf>
    <xf numFmtId="38" fontId="12" fillId="0" borderId="0" applyFont="0" applyFill="0" applyBorder="0" applyAlignment="0" applyProtection="0">
      <alignment vertical="center"/>
    </xf>
    <xf numFmtId="0" fontId="3" fillId="0" borderId="0">
      <alignment vertical="center"/>
    </xf>
    <xf numFmtId="0" fontId="34" fillId="0" borderId="0"/>
  </cellStyleXfs>
  <cellXfs count="482">
    <xf numFmtId="0" fontId="0" fillId="0" borderId="0" xfId="0">
      <alignment vertical="center"/>
    </xf>
    <xf numFmtId="0" fontId="7" fillId="0" borderId="0" xfId="0" applyFont="1">
      <alignment vertical="center"/>
    </xf>
    <xf numFmtId="0" fontId="7" fillId="0" borderId="0" xfId="0" applyFont="1" applyAlignment="1">
      <alignment horizontal="left" vertical="center"/>
    </xf>
    <xf numFmtId="38" fontId="7" fillId="0" borderId="19" xfId="1" applyFont="1" applyBorder="1" applyAlignment="1">
      <alignment vertical="center" shrinkToFit="1"/>
    </xf>
    <xf numFmtId="38" fontId="7" fillId="0" borderId="20" xfId="1" applyFont="1" applyBorder="1" applyAlignment="1">
      <alignment vertical="center" shrinkToFit="1"/>
    </xf>
    <xf numFmtId="0" fontId="7" fillId="0" borderId="21" xfId="0" applyFont="1" applyBorder="1" applyAlignment="1">
      <alignment horizontal="left" vertical="center" shrinkToFit="1"/>
    </xf>
    <xf numFmtId="38" fontId="7" fillId="0" borderId="22" xfId="1" applyFont="1" applyBorder="1" applyAlignment="1">
      <alignment vertical="center" shrinkToFit="1"/>
    </xf>
    <xf numFmtId="0" fontId="7" fillId="0" borderId="23" xfId="0" applyFont="1" applyBorder="1" applyAlignment="1">
      <alignment horizontal="left" vertical="center" shrinkToFit="1"/>
    </xf>
    <xf numFmtId="0" fontId="7" fillId="0" borderId="0" xfId="0" applyFont="1" applyAlignment="1">
      <alignment vertical="center" shrinkToFit="1"/>
    </xf>
    <xf numFmtId="0" fontId="7" fillId="0" borderId="0" xfId="0" applyFont="1" applyAlignment="1">
      <alignment horizontal="left" vertical="center" shrinkToFit="1"/>
    </xf>
    <xf numFmtId="38" fontId="7" fillId="0" borderId="21" xfId="1" applyFont="1" applyBorder="1" applyAlignment="1">
      <alignment horizontal="left" vertical="center" shrinkToFit="1"/>
    </xf>
    <xf numFmtId="38" fontId="7" fillId="0" borderId="23" xfId="1" applyFont="1" applyBorder="1" applyAlignment="1">
      <alignment horizontal="left" vertical="center" shrinkToFit="1"/>
    </xf>
    <xf numFmtId="0" fontId="7" fillId="0" borderId="0" xfId="0" applyFont="1" applyBorder="1" applyAlignment="1">
      <alignment horizontal="center" vertical="center"/>
    </xf>
    <xf numFmtId="0" fontId="7" fillId="0" borderId="0" xfId="0" applyFont="1" applyBorder="1">
      <alignment vertical="center"/>
    </xf>
    <xf numFmtId="0" fontId="7" fillId="0" borderId="0" xfId="0" applyFont="1" applyBorder="1" applyAlignment="1">
      <alignment horizontal="left" vertical="center"/>
    </xf>
    <xf numFmtId="0" fontId="10" fillId="0" borderId="0" xfId="0" applyFont="1">
      <alignment vertical="center"/>
    </xf>
    <xf numFmtId="38" fontId="7" fillId="0" borderId="4" xfId="1" applyFont="1" applyBorder="1" applyAlignment="1">
      <alignment horizontal="right" vertical="center"/>
    </xf>
    <xf numFmtId="38" fontId="7" fillId="0" borderId="4" xfId="1" applyFont="1" applyBorder="1" applyAlignment="1">
      <alignment horizontal="right" vertical="center" shrinkToFit="1"/>
    </xf>
    <xf numFmtId="0" fontId="7" fillId="0" borderId="2" xfId="0" applyFont="1" applyBorder="1">
      <alignment vertical="center"/>
    </xf>
    <xf numFmtId="0" fontId="7" fillId="0" borderId="26" xfId="0" applyFont="1" applyBorder="1">
      <alignment vertical="center"/>
    </xf>
    <xf numFmtId="38" fontId="7" fillId="0" borderId="26" xfId="1" applyFont="1" applyBorder="1" applyAlignment="1">
      <alignment horizontal="right" vertical="center"/>
    </xf>
    <xf numFmtId="0" fontId="7" fillId="0" borderId="26" xfId="0" applyFont="1" applyBorder="1" applyAlignment="1">
      <alignment horizontal="right" vertical="center"/>
    </xf>
    <xf numFmtId="0" fontId="10" fillId="0" borderId="27" xfId="0" applyFont="1" applyBorder="1">
      <alignment vertical="center"/>
    </xf>
    <xf numFmtId="0" fontId="7" fillId="0" borderId="27" xfId="0" applyFont="1" applyBorder="1">
      <alignment vertical="center"/>
    </xf>
    <xf numFmtId="38" fontId="7" fillId="0" borderId="27" xfId="1" applyFont="1" applyBorder="1" applyAlignment="1">
      <alignment horizontal="right" vertical="center"/>
    </xf>
    <xf numFmtId="0" fontId="7" fillId="0" borderId="27" xfId="0" applyFont="1" applyBorder="1" applyAlignment="1">
      <alignment horizontal="right" vertical="center"/>
    </xf>
    <xf numFmtId="0" fontId="7" fillId="0" borderId="32" xfId="0" applyFont="1" applyBorder="1" applyAlignment="1">
      <alignment horizontal="left" vertical="center" shrinkToFit="1"/>
    </xf>
    <xf numFmtId="0" fontId="6" fillId="0" borderId="0" xfId="0" applyFont="1" applyAlignment="1">
      <alignment horizontal="left" vertical="center"/>
    </xf>
    <xf numFmtId="0" fontId="7" fillId="0" borderId="7" xfId="0" applyFont="1" applyBorder="1" applyAlignment="1">
      <alignment vertical="center" wrapText="1"/>
    </xf>
    <xf numFmtId="38" fontId="7" fillId="0" borderId="2" xfId="1" applyFont="1" applyBorder="1" applyAlignment="1">
      <alignment horizontal="right" vertical="center"/>
    </xf>
    <xf numFmtId="0" fontId="7" fillId="0" borderId="2" xfId="0" applyFont="1" applyBorder="1" applyAlignment="1">
      <alignment vertical="center" wrapText="1"/>
    </xf>
    <xf numFmtId="38" fontId="7" fillId="0" borderId="2" xfId="1" applyFont="1" applyBorder="1" applyAlignment="1">
      <alignment horizontal="right" vertical="center" shrinkToFit="1"/>
    </xf>
    <xf numFmtId="38" fontId="7" fillId="0" borderId="30" xfId="1" applyFont="1" applyBorder="1" applyAlignment="1">
      <alignment horizontal="right" vertical="center"/>
    </xf>
    <xf numFmtId="0" fontId="7" fillId="0" borderId="30" xfId="0" applyFont="1" applyBorder="1" applyAlignment="1">
      <alignment vertical="center" wrapText="1"/>
    </xf>
    <xf numFmtId="0" fontId="7" fillId="0" borderId="2" xfId="0" applyFont="1" applyBorder="1" applyAlignment="1">
      <alignment horizontal="left" vertical="center" wrapText="1"/>
    </xf>
    <xf numFmtId="0" fontId="7" fillId="0" borderId="30" xfId="0" applyFont="1" applyBorder="1" applyAlignment="1">
      <alignment horizontal="left" vertical="center" wrapText="1"/>
    </xf>
    <xf numFmtId="0" fontId="7" fillId="0" borderId="24" xfId="0" applyFont="1" applyBorder="1" applyAlignment="1">
      <alignment vertical="center" wrapText="1"/>
    </xf>
    <xf numFmtId="38" fontId="7" fillId="0" borderId="24" xfId="1" applyFont="1" applyBorder="1" applyAlignment="1">
      <alignment horizontal="right" vertical="center"/>
    </xf>
    <xf numFmtId="0" fontId="7" fillId="0" borderId="25" xfId="0" applyFont="1" applyBorder="1" applyAlignment="1">
      <alignment vertical="center" wrapText="1"/>
    </xf>
    <xf numFmtId="38" fontId="7" fillId="0" borderId="25" xfId="1" applyFont="1" applyBorder="1" applyAlignment="1">
      <alignment horizontal="right" vertical="center"/>
    </xf>
    <xf numFmtId="0" fontId="7" fillId="0" borderId="25" xfId="0" applyFont="1" applyBorder="1" applyAlignment="1">
      <alignment horizontal="left" vertical="center" wrapText="1"/>
    </xf>
    <xf numFmtId="0" fontId="8" fillId="0" borderId="0" xfId="0" applyFont="1">
      <alignment vertical="center"/>
    </xf>
    <xf numFmtId="176" fontId="7" fillId="0" borderId="13" xfId="1" applyNumberFormat="1" applyFont="1" applyBorder="1">
      <alignment vertical="center"/>
    </xf>
    <xf numFmtId="0" fontId="7" fillId="0" borderId="3" xfId="0" applyFont="1" applyBorder="1">
      <alignment vertical="center"/>
    </xf>
    <xf numFmtId="0" fontId="7" fillId="0" borderId="10" xfId="0" applyFont="1" applyBorder="1" applyAlignment="1">
      <alignment horizontal="center" vertical="center"/>
    </xf>
    <xf numFmtId="38" fontId="7" fillId="0" borderId="28" xfId="1" applyFont="1" applyBorder="1" applyAlignment="1">
      <alignment vertical="center" shrinkToFit="1"/>
    </xf>
    <xf numFmtId="0" fontId="7" fillId="0" borderId="29" xfId="0" applyFont="1" applyBorder="1" applyAlignment="1">
      <alignment horizontal="left" vertical="center" shrinkToFit="1"/>
    </xf>
    <xf numFmtId="38" fontId="7" fillId="0" borderId="29" xfId="1" applyFont="1" applyBorder="1" applyAlignment="1">
      <alignment horizontal="left" vertical="center" shrinkToFit="1"/>
    </xf>
    <xf numFmtId="0" fontId="7" fillId="0" borderId="29" xfId="0" applyFont="1" applyBorder="1" applyAlignment="1">
      <alignment horizontal="left" vertical="center"/>
    </xf>
    <xf numFmtId="0" fontId="7" fillId="0" borderId="12" xfId="0" applyFont="1" applyBorder="1" applyAlignment="1">
      <alignment horizontal="center" vertical="center" shrinkToFi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15" fillId="0" borderId="36" xfId="0" applyFont="1" applyBorder="1" applyAlignment="1">
      <alignment horizontal="center" vertical="center" shrinkToFit="1"/>
    </xf>
    <xf numFmtId="0" fontId="15" fillId="0" borderId="37" xfId="0" applyFont="1" applyBorder="1" applyAlignment="1">
      <alignment horizontal="center" vertical="center" shrinkToFit="1"/>
    </xf>
    <xf numFmtId="0" fontId="15" fillId="0" borderId="38" xfId="0" applyFont="1" applyBorder="1" applyAlignment="1">
      <alignment horizontal="center" vertical="center" shrinkToFit="1"/>
    </xf>
    <xf numFmtId="0" fontId="15" fillId="0" borderId="39" xfId="0" applyFont="1" applyBorder="1" applyAlignment="1">
      <alignment horizontal="center" vertical="center" shrinkToFit="1"/>
    </xf>
    <xf numFmtId="0" fontId="15" fillId="0" borderId="40" xfId="0" applyFont="1" applyBorder="1" applyAlignment="1">
      <alignment horizontal="center" vertical="center" shrinkToFit="1"/>
    </xf>
    <xf numFmtId="38" fontId="7" fillId="0" borderId="0" xfId="1" applyFont="1">
      <alignment vertical="center"/>
    </xf>
    <xf numFmtId="38" fontId="7" fillId="0" borderId="20" xfId="1" applyFont="1" applyBorder="1" applyAlignment="1">
      <alignment horizontal="right" vertical="center" shrinkToFit="1"/>
    </xf>
    <xf numFmtId="0" fontId="16" fillId="0" borderId="30" xfId="0" applyFont="1" applyBorder="1" applyAlignment="1">
      <alignment horizontal="left" vertical="center" wrapText="1"/>
    </xf>
    <xf numFmtId="0" fontId="16" fillId="0" borderId="2" xfId="0" applyFont="1" applyBorder="1" applyAlignment="1">
      <alignment horizontal="left" vertical="center" wrapText="1"/>
    </xf>
    <xf numFmtId="38" fontId="16" fillId="0" borderId="26" xfId="1" applyFont="1" applyBorder="1" applyAlignment="1">
      <alignment horizontal="right" vertical="center"/>
    </xf>
    <xf numFmtId="38" fontId="7" fillId="0" borderId="0" xfId="0" applyNumberFormat="1" applyFont="1" applyAlignment="1">
      <alignment vertical="center" shrinkToFit="1"/>
    </xf>
    <xf numFmtId="0" fontId="8" fillId="0" borderId="24" xfId="0" applyFont="1" applyBorder="1" applyAlignment="1">
      <alignment horizontal="left" vertical="center" wrapText="1"/>
    </xf>
    <xf numFmtId="0" fontId="7" fillId="0" borderId="7" xfId="0" applyFont="1" applyBorder="1" applyAlignment="1">
      <alignment horizontal="left" vertical="center" wrapText="1"/>
    </xf>
    <xf numFmtId="0" fontId="9" fillId="0" borderId="30" xfId="0" applyFont="1" applyBorder="1" applyAlignment="1">
      <alignment horizontal="left" vertical="center" wrapText="1"/>
    </xf>
    <xf numFmtId="0" fontId="8" fillId="0" borderId="30" xfId="0" applyFont="1" applyBorder="1" applyAlignment="1">
      <alignment horizontal="left" vertical="center" wrapText="1"/>
    </xf>
    <xf numFmtId="0" fontId="6" fillId="0" borderId="0" xfId="0" applyFont="1" applyAlignment="1">
      <alignment horizontal="center" vertical="center" shrinkToFit="1"/>
    </xf>
    <xf numFmtId="0" fontId="3" fillId="0" borderId="0" xfId="7">
      <alignment vertical="center"/>
    </xf>
    <xf numFmtId="0" fontId="21" fillId="0" borderId="0" xfId="7" applyFont="1" applyBorder="1" applyAlignment="1">
      <alignment vertical="center"/>
    </xf>
    <xf numFmtId="0" fontId="20" fillId="0" borderId="0" xfId="7" applyFont="1" applyBorder="1" applyAlignment="1">
      <alignment horizontal="left" vertical="center"/>
    </xf>
    <xf numFmtId="0" fontId="21" fillId="0" borderId="0" xfId="7" applyFont="1" applyBorder="1" applyAlignment="1">
      <alignment horizontal="center" vertical="center"/>
    </xf>
    <xf numFmtId="0" fontId="21" fillId="0" borderId="0" xfId="7" applyFont="1" applyBorder="1" applyAlignment="1">
      <alignment horizontal="left" vertical="center" shrinkToFit="1"/>
    </xf>
    <xf numFmtId="0" fontId="20" fillId="0" borderId="0" xfId="7" applyFont="1" applyBorder="1" applyAlignment="1">
      <alignment vertical="center"/>
    </xf>
    <xf numFmtId="0" fontId="23" fillId="0" borderId="0" xfId="7" applyFont="1" applyBorder="1" applyAlignment="1">
      <alignment horizontal="left" vertical="center"/>
    </xf>
    <xf numFmtId="0" fontId="2" fillId="0" borderId="0" xfId="7" applyFont="1" applyAlignment="1">
      <alignment horizontal="left" vertical="center"/>
    </xf>
    <xf numFmtId="0" fontId="3" fillId="0" borderId="0" xfId="7" applyFill="1" applyAlignment="1">
      <alignment horizontal="left" vertical="center"/>
    </xf>
    <xf numFmtId="0" fontId="23" fillId="0" borderId="0" xfId="7" applyFont="1" applyFill="1" applyBorder="1" applyAlignment="1">
      <alignment horizontal="left" vertical="center" shrinkToFit="1"/>
    </xf>
    <xf numFmtId="38" fontId="7" fillId="3" borderId="7" xfId="1" applyFont="1" applyFill="1" applyBorder="1" applyAlignment="1">
      <alignment horizontal="right" vertical="center" shrinkToFit="1"/>
    </xf>
    <xf numFmtId="38" fontId="7" fillId="3" borderId="28" xfId="0" applyNumberFormat="1" applyFont="1" applyFill="1" applyBorder="1" applyAlignment="1">
      <alignment vertical="center" shrinkToFit="1"/>
    </xf>
    <xf numFmtId="38" fontId="7" fillId="3" borderId="31" xfId="0" applyNumberFormat="1" applyFont="1" applyFill="1" applyBorder="1" applyAlignment="1">
      <alignment vertical="center" shrinkToFit="1"/>
    </xf>
    <xf numFmtId="0" fontId="28" fillId="0" borderId="0" xfId="0" applyFont="1">
      <alignment vertical="center"/>
    </xf>
    <xf numFmtId="0" fontId="24" fillId="0" borderId="0" xfId="0" applyFont="1">
      <alignment vertical="center"/>
    </xf>
    <xf numFmtId="0" fontId="24" fillId="0" borderId="0" xfId="0" applyFont="1" applyAlignment="1">
      <alignment horizontal="center" vertical="center"/>
    </xf>
    <xf numFmtId="0" fontId="0" fillId="0" borderId="0" xfId="0" applyAlignment="1">
      <alignment horizontal="right" vertical="center"/>
    </xf>
    <xf numFmtId="0" fontId="11" fillId="0" borderId="0" xfId="0" applyFont="1" applyAlignment="1">
      <alignment horizontal="right" vertical="center"/>
    </xf>
    <xf numFmtId="0" fontId="0" fillId="0" borderId="0" xfId="0" applyAlignment="1">
      <alignment horizontal="center" vertical="center"/>
    </xf>
    <xf numFmtId="0" fontId="0" fillId="0" borderId="16" xfId="0" applyFont="1" applyBorder="1" applyAlignment="1">
      <alignment horizontal="left" vertical="center" shrinkToFit="1"/>
    </xf>
    <xf numFmtId="0" fontId="0" fillId="0" borderId="5" xfId="0" applyBorder="1" applyAlignment="1">
      <alignment horizontal="left" vertical="center" shrinkToFit="1"/>
    </xf>
    <xf numFmtId="0" fontId="29" fillId="0" borderId="5" xfId="0" applyFont="1" applyBorder="1" applyAlignment="1">
      <alignment vertical="center" shrinkToFit="1"/>
    </xf>
    <xf numFmtId="0" fontId="0" fillId="0" borderId="6" xfId="0" applyBorder="1" applyAlignment="1">
      <alignment horizontal="center" vertical="center"/>
    </xf>
    <xf numFmtId="0" fontId="0" fillId="0" borderId="8"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55" xfId="0" applyBorder="1" applyAlignment="1">
      <alignment horizontal="center" vertical="center"/>
    </xf>
    <xf numFmtId="0" fontId="0" fillId="0" borderId="1" xfId="0" applyFont="1" applyBorder="1" applyAlignment="1">
      <alignment horizontal="center" vertical="center"/>
    </xf>
    <xf numFmtId="0" fontId="0" fillId="0" borderId="57" xfId="0" applyBorder="1" applyAlignment="1">
      <alignment horizontal="center" vertical="center"/>
    </xf>
    <xf numFmtId="0" fontId="0" fillId="0" borderId="50" xfId="0" applyBorder="1" applyAlignment="1">
      <alignment horizontal="center" vertical="center"/>
    </xf>
    <xf numFmtId="0" fontId="0" fillId="0" borderId="48" xfId="0" applyBorder="1" applyAlignment="1">
      <alignment horizontal="center" vertical="center"/>
    </xf>
    <xf numFmtId="0" fontId="0" fillId="0" borderId="58" xfId="0" applyFont="1" applyBorder="1" applyAlignment="1">
      <alignment horizontal="center" vertical="center"/>
    </xf>
    <xf numFmtId="0" fontId="29" fillId="0" borderId="5" xfId="0" applyFont="1" applyBorder="1" applyAlignment="1">
      <alignment horizontal="left" vertical="center"/>
    </xf>
    <xf numFmtId="0" fontId="29" fillId="0" borderId="27" xfId="0" applyFont="1" applyBorder="1" applyAlignment="1">
      <alignment horizontal="left" vertical="center" wrapText="1"/>
    </xf>
    <xf numFmtId="0" fontId="29" fillId="0" borderId="3" xfId="0" applyFont="1" applyBorder="1" applyAlignment="1">
      <alignment horizontal="left" vertical="center" wrapText="1"/>
    </xf>
    <xf numFmtId="38" fontId="0" fillId="0" borderId="2" xfId="1" applyFont="1" applyFill="1" applyBorder="1" applyAlignment="1">
      <alignment horizontal="right" vertical="center" wrapText="1"/>
    </xf>
    <xf numFmtId="38" fontId="0" fillId="0" borderId="60" xfId="1" applyFont="1" applyFill="1" applyBorder="1" applyAlignment="1">
      <alignment horizontal="left" vertical="center" wrapText="1"/>
    </xf>
    <xf numFmtId="0" fontId="0" fillId="0" borderId="61" xfId="0" applyBorder="1" applyAlignment="1">
      <alignment vertical="center" wrapText="1"/>
    </xf>
    <xf numFmtId="0" fontId="7" fillId="0" borderId="62" xfId="0" applyFont="1" applyFill="1" applyBorder="1" applyAlignment="1">
      <alignment horizontal="left" vertical="center"/>
    </xf>
    <xf numFmtId="0" fontId="0" fillId="0" borderId="63" xfId="0" applyFill="1" applyBorder="1" applyAlignment="1">
      <alignment horizontal="center" vertical="center"/>
    </xf>
    <xf numFmtId="38" fontId="0" fillId="2" borderId="7" xfId="1" applyFont="1" applyFill="1" applyBorder="1" applyAlignment="1">
      <alignment horizontal="right" vertical="center" wrapText="1"/>
    </xf>
    <xf numFmtId="38" fontId="0" fillId="0" borderId="7" xfId="1" applyFont="1" applyFill="1" applyBorder="1" applyAlignment="1">
      <alignment horizontal="right" vertical="center" wrapText="1"/>
    </xf>
    <xf numFmtId="0" fontId="11" fillId="0" borderId="0" xfId="0" applyFont="1">
      <alignment vertical="center"/>
    </xf>
    <xf numFmtId="0" fontId="0" fillId="0" borderId="5" xfId="0" applyBorder="1" applyAlignment="1">
      <alignment vertical="center" wrapText="1"/>
    </xf>
    <xf numFmtId="0" fontId="7" fillId="0" borderId="66" xfId="0" applyFont="1" applyFill="1" applyBorder="1" applyAlignment="1">
      <alignment horizontal="left" vertical="center"/>
    </xf>
    <xf numFmtId="0" fontId="0" fillId="0" borderId="67" xfId="0" applyFill="1" applyBorder="1" applyAlignment="1">
      <alignment horizontal="center" vertical="center"/>
    </xf>
    <xf numFmtId="38" fontId="0" fillId="2" borderId="30" xfId="1" applyFont="1" applyFill="1" applyBorder="1" applyAlignment="1">
      <alignment horizontal="right" vertical="center" wrapText="1"/>
    </xf>
    <xf numFmtId="38" fontId="0" fillId="0" borderId="30" xfId="1" applyFont="1" applyFill="1" applyBorder="1" applyAlignment="1">
      <alignment horizontal="right" vertical="center" wrapText="1"/>
    </xf>
    <xf numFmtId="0" fontId="0" fillId="0" borderId="13" xfId="0" applyFill="1" applyBorder="1" applyAlignment="1">
      <alignment vertical="center"/>
    </xf>
    <xf numFmtId="0" fontId="0" fillId="0" borderId="3" xfId="0" applyFill="1" applyBorder="1" applyAlignment="1">
      <alignment horizontal="center" vertical="center"/>
    </xf>
    <xf numFmtId="38" fontId="0" fillId="2" borderId="2" xfId="1" applyFont="1" applyFill="1" applyBorder="1" applyAlignment="1">
      <alignment horizontal="right" vertical="center" wrapText="1"/>
    </xf>
    <xf numFmtId="38" fontId="0" fillId="0" borderId="4" xfId="1" applyFont="1" applyFill="1" applyBorder="1" applyAlignment="1">
      <alignment horizontal="right" vertical="center" wrapText="1"/>
    </xf>
    <xf numFmtId="38" fontId="0" fillId="2" borderId="4" xfId="1" applyFont="1" applyFill="1" applyBorder="1" applyAlignment="1">
      <alignment horizontal="right" vertical="center" wrapText="1"/>
    </xf>
    <xf numFmtId="0" fontId="30" fillId="2" borderId="11" xfId="0" applyFont="1" applyFill="1" applyBorder="1" applyAlignment="1">
      <alignment horizontal="left" vertical="center" wrapText="1"/>
    </xf>
    <xf numFmtId="0" fontId="0" fillId="0" borderId="57" xfId="0" applyBorder="1" applyAlignment="1">
      <alignment vertical="center" wrapText="1"/>
    </xf>
    <xf numFmtId="0" fontId="0" fillId="0" borderId="49" xfId="0" applyFill="1" applyBorder="1" applyAlignment="1">
      <alignment vertical="center"/>
    </xf>
    <xf numFmtId="38" fontId="0" fillId="2" borderId="69" xfId="1" applyFont="1" applyFill="1" applyBorder="1" applyAlignment="1">
      <alignment horizontal="right" vertical="center" wrapText="1"/>
    </xf>
    <xf numFmtId="38" fontId="0" fillId="0" borderId="69" xfId="1" applyFont="1" applyFill="1" applyBorder="1" applyAlignment="1">
      <alignment horizontal="right" vertical="center" wrapText="1"/>
    </xf>
    <xf numFmtId="0" fontId="0" fillId="2" borderId="70" xfId="0" applyFill="1" applyBorder="1" applyAlignment="1">
      <alignment horizontal="left" vertical="center" wrapText="1"/>
    </xf>
    <xf numFmtId="0" fontId="29" fillId="0" borderId="6" xfId="0" applyFont="1" applyBorder="1" applyAlignment="1">
      <alignment horizontal="left" vertical="center"/>
    </xf>
    <xf numFmtId="0" fontId="29" fillId="0" borderId="71" xfId="0" applyFont="1" applyBorder="1" applyAlignment="1">
      <alignment horizontal="left" vertical="center" wrapText="1"/>
    </xf>
    <xf numFmtId="0" fontId="29" fillId="0" borderId="17" xfId="0" applyFont="1" applyBorder="1" applyAlignment="1">
      <alignment horizontal="left" vertical="center" wrapText="1"/>
    </xf>
    <xf numFmtId="38" fontId="0" fillId="0" borderId="14" xfId="1" applyFont="1" applyFill="1" applyBorder="1" applyAlignment="1">
      <alignment horizontal="right" vertical="center" wrapText="1"/>
    </xf>
    <xf numFmtId="38" fontId="0" fillId="0" borderId="18" xfId="1" applyFont="1" applyFill="1" applyBorder="1" applyAlignment="1">
      <alignment horizontal="left" vertical="center" wrapText="1"/>
    </xf>
    <xf numFmtId="0" fontId="0" fillId="0" borderId="5" xfId="0" applyFill="1" applyBorder="1" applyAlignment="1">
      <alignment vertical="center" wrapText="1"/>
    </xf>
    <xf numFmtId="0" fontId="0" fillId="0" borderId="62" xfId="0" applyFont="1" applyFill="1" applyBorder="1" applyAlignment="1">
      <alignment vertical="center"/>
    </xf>
    <xf numFmtId="0" fontId="0" fillId="0" borderId="26" xfId="0" applyFont="1" applyFill="1" applyBorder="1" applyAlignment="1">
      <alignment vertical="center" wrapText="1"/>
    </xf>
    <xf numFmtId="0" fontId="0" fillId="0" borderId="72" xfId="0" applyFont="1" applyFill="1" applyBorder="1" applyAlignment="1">
      <alignment horizontal="center" vertical="center" shrinkToFit="1"/>
    </xf>
    <xf numFmtId="3" fontId="0" fillId="4" borderId="7" xfId="0" applyNumberFormat="1" applyFill="1" applyBorder="1">
      <alignment vertical="center"/>
    </xf>
    <xf numFmtId="3" fontId="0" fillId="0" borderId="7" xfId="0" applyNumberFormat="1" applyFill="1" applyBorder="1" applyAlignment="1">
      <alignment horizontal="right" vertical="center"/>
    </xf>
    <xf numFmtId="0" fontId="0" fillId="0" borderId="13" xfId="0" applyFont="1" applyFill="1" applyBorder="1" applyAlignment="1">
      <alignment vertical="center"/>
    </xf>
    <xf numFmtId="0" fontId="0" fillId="0" borderId="73" xfId="0" applyFont="1" applyFill="1" applyBorder="1" applyAlignment="1">
      <alignment vertical="center"/>
    </xf>
    <xf numFmtId="0" fontId="0" fillId="0" borderId="74" xfId="0" applyFont="1" applyFill="1" applyBorder="1" applyAlignment="1">
      <alignment vertical="center" wrapText="1"/>
    </xf>
    <xf numFmtId="0" fontId="0" fillId="0" borderId="75" xfId="0" applyFont="1" applyFill="1" applyBorder="1" applyAlignment="1">
      <alignment horizontal="center" vertical="center" shrinkToFit="1"/>
    </xf>
    <xf numFmtId="3" fontId="0" fillId="4" borderId="76" xfId="0" applyNumberFormat="1" applyFill="1" applyBorder="1">
      <alignment vertical="center"/>
    </xf>
    <xf numFmtId="3" fontId="0" fillId="0" borderId="76" xfId="0" applyNumberFormat="1" applyFill="1" applyBorder="1" applyAlignment="1">
      <alignment horizontal="right" vertical="center"/>
    </xf>
    <xf numFmtId="3" fontId="11" fillId="0" borderId="0" xfId="0" applyNumberFormat="1" applyFont="1">
      <alignment vertical="center"/>
    </xf>
    <xf numFmtId="3" fontId="0" fillId="4" borderId="76" xfId="0" applyNumberForma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wrapText="1"/>
    </xf>
    <xf numFmtId="0" fontId="0" fillId="0" borderId="77" xfId="0" applyFont="1" applyFill="1" applyBorder="1" applyAlignment="1">
      <alignment horizontal="center" vertical="center" shrinkToFit="1"/>
    </xf>
    <xf numFmtId="3" fontId="0" fillId="4" borderId="4" xfId="0" applyNumberFormat="1" applyFill="1" applyBorder="1">
      <alignment vertical="center"/>
    </xf>
    <xf numFmtId="3" fontId="0" fillId="0" borderId="4" xfId="0" applyNumberFormat="1" applyFill="1" applyBorder="1" applyAlignment="1">
      <alignment horizontal="right" vertical="center"/>
    </xf>
    <xf numFmtId="3" fontId="0" fillId="4" borderId="4" xfId="0" applyNumberFormat="1" applyFill="1" applyBorder="1" applyAlignment="1">
      <alignment vertical="center"/>
    </xf>
    <xf numFmtId="3" fontId="0" fillId="4" borderId="11" xfId="0" applyNumberFormat="1" applyFill="1" applyBorder="1" applyAlignment="1">
      <alignment horizontal="left" vertical="center" wrapText="1"/>
    </xf>
    <xf numFmtId="0" fontId="0" fillId="0" borderId="57" xfId="0" applyFill="1" applyBorder="1" applyAlignment="1">
      <alignment vertical="center" wrapText="1"/>
    </xf>
    <xf numFmtId="0" fontId="0" fillId="0" borderId="78" xfId="0" applyFont="1" applyFill="1" applyBorder="1" applyAlignment="1">
      <alignment vertical="center"/>
    </xf>
    <xf numFmtId="0" fontId="0" fillId="0" borderId="68" xfId="0" applyFont="1" applyFill="1" applyBorder="1" applyAlignment="1">
      <alignment vertical="center" wrapText="1"/>
    </xf>
    <xf numFmtId="0" fontId="0" fillId="0" borderId="79" xfId="0" applyFont="1" applyFill="1" applyBorder="1" applyAlignment="1">
      <alignment horizontal="center" vertical="center" shrinkToFit="1"/>
    </xf>
    <xf numFmtId="3" fontId="0" fillId="4" borderId="69" xfId="0" applyNumberFormat="1" applyFill="1" applyBorder="1">
      <alignment vertical="center"/>
    </xf>
    <xf numFmtId="3" fontId="0" fillId="4" borderId="69" xfId="0" applyNumberFormat="1" applyFill="1" applyBorder="1" applyAlignment="1">
      <alignment vertical="center"/>
    </xf>
    <xf numFmtId="3" fontId="0" fillId="0" borderId="69" xfId="0" applyNumberFormat="1" applyFill="1" applyBorder="1" applyAlignment="1">
      <alignment horizontal="right" vertical="center"/>
    </xf>
    <xf numFmtId="3" fontId="0" fillId="4" borderId="70" xfId="0" applyNumberFormat="1" applyFill="1" applyBorder="1" applyAlignment="1">
      <alignment horizontal="left" vertical="center" wrapText="1"/>
    </xf>
    <xf numFmtId="0" fontId="29" fillId="0" borderId="15" xfId="0" applyFont="1" applyBorder="1" applyAlignment="1">
      <alignment horizontal="left" vertical="center"/>
    </xf>
    <xf numFmtId="0" fontId="29" fillId="0" borderId="34" xfId="0" applyFont="1" applyBorder="1" applyAlignment="1">
      <alignment horizontal="left" vertical="center" wrapText="1"/>
    </xf>
    <xf numFmtId="0" fontId="29" fillId="0" borderId="46" xfId="0" applyFont="1" applyBorder="1" applyAlignment="1">
      <alignment horizontal="left" vertical="center" wrapText="1"/>
    </xf>
    <xf numFmtId="38" fontId="0" fillId="0" borderId="16" xfId="1" applyFont="1" applyFill="1" applyBorder="1" applyAlignment="1">
      <alignment horizontal="right" vertical="center" wrapText="1"/>
    </xf>
    <xf numFmtId="38" fontId="0" fillId="0" borderId="80" xfId="1" applyFont="1" applyFill="1" applyBorder="1" applyAlignment="1">
      <alignment horizontal="left" vertical="center" wrapText="1"/>
    </xf>
    <xf numFmtId="38" fontId="5" fillId="0" borderId="80" xfId="1" applyFont="1" applyFill="1" applyBorder="1" applyAlignment="1">
      <alignment horizontal="left" vertical="center" wrapText="1"/>
    </xf>
    <xf numFmtId="40" fontId="0" fillId="5" borderId="16" xfId="1" applyNumberFormat="1" applyFont="1" applyFill="1" applyBorder="1" applyAlignment="1">
      <alignment horizontal="right" vertical="center" wrapText="1"/>
    </xf>
    <xf numFmtId="38" fontId="0" fillId="5" borderId="80" xfId="1" applyFont="1" applyFill="1" applyBorder="1" applyAlignment="1">
      <alignment horizontal="left" vertical="center" wrapText="1"/>
    </xf>
    <xf numFmtId="0" fontId="0" fillId="0" borderId="0" xfId="0" applyAlignment="1">
      <alignment vertical="center"/>
    </xf>
    <xf numFmtId="3" fontId="0" fillId="4" borderId="11" xfId="0" applyNumberFormat="1" applyFont="1" applyFill="1" applyBorder="1" applyAlignment="1">
      <alignment horizontal="left" vertical="center" wrapText="1"/>
    </xf>
    <xf numFmtId="0" fontId="7" fillId="0" borderId="0" xfId="0" applyFont="1" applyAlignment="1">
      <alignment horizontal="center" vertical="center" shrinkToFit="1"/>
    </xf>
    <xf numFmtId="57" fontId="7" fillId="0" borderId="0" xfId="0" applyNumberFormat="1" applyFont="1" applyAlignment="1">
      <alignment horizontal="center" vertical="center" shrinkToFit="1"/>
    </xf>
    <xf numFmtId="0" fontId="30" fillId="2" borderId="64" xfId="0" applyFont="1" applyFill="1" applyBorder="1" applyAlignment="1">
      <alignment horizontal="left" vertical="center" wrapText="1"/>
    </xf>
    <xf numFmtId="0" fontId="7" fillId="0" borderId="4" xfId="0" applyFont="1" applyBorder="1" applyAlignment="1">
      <alignment horizontal="left" vertical="center" shrinkToFit="1"/>
    </xf>
    <xf numFmtId="0" fontId="7" fillId="0" borderId="4" xfId="0" applyFont="1" applyBorder="1" applyAlignment="1">
      <alignment horizontal="left" vertical="center" wrapText="1"/>
    </xf>
    <xf numFmtId="0" fontId="7" fillId="0" borderId="4" xfId="0" applyFont="1" applyBorder="1" applyAlignment="1">
      <alignment horizontal="center" vertical="center"/>
    </xf>
    <xf numFmtId="0" fontId="7" fillId="0" borderId="4" xfId="0" applyFont="1" applyBorder="1" applyAlignment="1">
      <alignment horizontal="center" vertical="center" shrinkToFit="1"/>
    </xf>
    <xf numFmtId="0" fontId="7" fillId="0" borderId="4" xfId="0" applyFont="1" applyBorder="1" applyAlignment="1">
      <alignment horizontal="left" vertical="center"/>
    </xf>
    <xf numFmtId="0" fontId="7" fillId="0" borderId="31" xfId="0" applyFont="1" applyBorder="1" applyAlignment="1">
      <alignment horizontal="left" vertical="center"/>
    </xf>
    <xf numFmtId="0" fontId="7" fillId="0" borderId="9" xfId="0" applyFont="1" applyBorder="1" applyAlignment="1">
      <alignment horizontal="center" vertical="center"/>
    </xf>
    <xf numFmtId="0" fontId="0" fillId="2" borderId="60" xfId="0" applyFill="1" applyBorder="1" applyAlignment="1">
      <alignment horizontal="left" vertical="center" wrapText="1"/>
    </xf>
    <xf numFmtId="0" fontId="15" fillId="0" borderId="0" xfId="0" applyFont="1" applyAlignment="1">
      <alignment horizontal="right" vertical="center"/>
    </xf>
    <xf numFmtId="0" fontId="15" fillId="0" borderId="0" xfId="0" applyFont="1">
      <alignment vertical="center"/>
    </xf>
    <xf numFmtId="38" fontId="7" fillId="3" borderId="19" xfId="1" applyFont="1" applyFill="1" applyBorder="1" applyAlignment="1">
      <alignment vertical="center" shrinkToFit="1"/>
    </xf>
    <xf numFmtId="38" fontId="7" fillId="3" borderId="20" xfId="1" applyFont="1" applyFill="1" applyBorder="1" applyAlignment="1">
      <alignment vertical="center" shrinkToFit="1"/>
    </xf>
    <xf numFmtId="38" fontId="7" fillId="3" borderId="20" xfId="1" applyFont="1" applyFill="1" applyBorder="1" applyAlignment="1">
      <alignment horizontal="right" vertical="center" shrinkToFit="1"/>
    </xf>
    <xf numFmtId="0" fontId="7" fillId="0" borderId="81" xfId="0" applyFont="1" applyBorder="1">
      <alignment vertical="center"/>
    </xf>
    <xf numFmtId="0" fontId="7" fillId="0" borderId="81" xfId="0" applyFont="1" applyBorder="1" applyAlignment="1">
      <alignment vertical="center" wrapText="1"/>
    </xf>
    <xf numFmtId="38" fontId="7" fillId="0" borderId="81" xfId="1" applyFont="1" applyBorder="1" applyAlignment="1">
      <alignment horizontal="right" vertical="center"/>
    </xf>
    <xf numFmtId="0" fontId="8" fillId="0" borderId="81" xfId="0" applyFont="1" applyBorder="1" applyAlignment="1">
      <alignment horizontal="left" vertical="center" wrapText="1"/>
    </xf>
    <xf numFmtId="0" fontId="7" fillId="0" borderId="82" xfId="0" applyFont="1" applyBorder="1">
      <alignment vertical="center"/>
    </xf>
    <xf numFmtId="0" fontId="7" fillId="0" borderId="82" xfId="0" applyFont="1" applyBorder="1" applyAlignment="1">
      <alignment vertical="center" wrapText="1"/>
    </xf>
    <xf numFmtId="38" fontId="7" fillId="0" borderId="82" xfId="1" applyFont="1" applyBorder="1" applyAlignment="1">
      <alignment horizontal="right" vertical="center"/>
    </xf>
    <xf numFmtId="0" fontId="8" fillId="0" borderId="82" xfId="0" applyFont="1" applyBorder="1" applyAlignment="1">
      <alignment horizontal="left" vertical="center" wrapText="1"/>
    </xf>
    <xf numFmtId="0" fontId="7" fillId="3" borderId="30" xfId="0" applyFont="1" applyFill="1" applyBorder="1" applyAlignment="1">
      <alignment vertical="center" wrapText="1"/>
    </xf>
    <xf numFmtId="0" fontId="0" fillId="0" borderId="68" xfId="0" applyFill="1" applyBorder="1" applyAlignment="1">
      <alignment vertical="center"/>
    </xf>
    <xf numFmtId="0" fontId="0" fillId="0" borderId="83" xfId="0" applyFill="1" applyBorder="1" applyAlignment="1">
      <alignment horizontal="center" vertical="center"/>
    </xf>
    <xf numFmtId="0" fontId="0" fillId="0" borderId="0" xfId="0" applyFont="1">
      <alignment vertical="center"/>
    </xf>
    <xf numFmtId="0" fontId="12" fillId="0" borderId="0" xfId="2"/>
    <xf numFmtId="0" fontId="12" fillId="0" borderId="0" xfId="2" applyAlignment="1">
      <alignment vertical="center"/>
    </xf>
    <xf numFmtId="0" fontId="7" fillId="0" borderId="4" xfId="0" applyFont="1" applyBorder="1" applyAlignment="1">
      <alignment horizontal="center" vertical="center"/>
    </xf>
    <xf numFmtId="0" fontId="7" fillId="0" borderId="4" xfId="0" applyFont="1" applyBorder="1" applyAlignment="1">
      <alignment horizontal="center" vertical="center" shrinkToFit="1"/>
    </xf>
    <xf numFmtId="0" fontId="7" fillId="0" borderId="27" xfId="0" applyFont="1" applyBorder="1" applyAlignment="1">
      <alignment horizontal="left" vertical="center"/>
    </xf>
    <xf numFmtId="0" fontId="3" fillId="0" borderId="0" xfId="7" applyFill="1">
      <alignment vertical="center"/>
    </xf>
    <xf numFmtId="0" fontId="34" fillId="0" borderId="0" xfId="8"/>
    <xf numFmtId="0" fontId="34" fillId="0" borderId="0" xfId="8" applyAlignment="1">
      <alignment vertical="center"/>
    </xf>
    <xf numFmtId="0" fontId="35" fillId="0" borderId="0" xfId="8" applyFont="1" applyAlignment="1">
      <alignment vertical="center"/>
    </xf>
    <xf numFmtId="0" fontId="36" fillId="0" borderId="0" xfId="8" applyFont="1" applyAlignment="1">
      <alignment horizontal="center" vertical="center"/>
    </xf>
    <xf numFmtId="0" fontId="35" fillId="0" borderId="0" xfId="8" applyFont="1" applyAlignment="1">
      <alignment horizontal="center" vertical="center"/>
    </xf>
    <xf numFmtId="0" fontId="35" fillId="0" borderId="27" xfId="8" applyFont="1" applyBorder="1" applyAlignment="1">
      <alignment vertical="center"/>
    </xf>
    <xf numFmtId="0" fontId="34" fillId="0" borderId="0" xfId="8" applyAlignment="1">
      <alignment horizontal="right" vertical="center"/>
    </xf>
    <xf numFmtId="0" fontId="38" fillId="0" borderId="0" xfId="8" applyFont="1" applyAlignment="1">
      <alignment vertical="center"/>
    </xf>
    <xf numFmtId="0" fontId="36" fillId="0" borderId="0" xfId="8" applyFont="1" applyAlignment="1">
      <alignment horizontal="right" vertical="center"/>
    </xf>
    <xf numFmtId="0" fontId="43" fillId="0" borderId="0" xfId="8" applyFont="1" applyAlignment="1">
      <alignment horizontal="center" vertical="center"/>
    </xf>
    <xf numFmtId="0" fontId="45" fillId="0" borderId="0" xfId="8" applyFont="1" applyAlignment="1">
      <alignment horizontal="center" vertical="center"/>
    </xf>
    <xf numFmtId="0" fontId="7" fillId="0" borderId="4" xfId="0" applyFont="1" applyBorder="1">
      <alignment vertical="center"/>
    </xf>
    <xf numFmtId="0" fontId="8" fillId="0" borderId="4" xfId="0" applyFont="1" applyBorder="1" applyAlignment="1">
      <alignment horizontal="right" vertical="center"/>
    </xf>
    <xf numFmtId="0" fontId="8" fillId="0" borderId="4" xfId="0" applyFont="1" applyBorder="1" applyAlignment="1">
      <alignment horizontal="center" vertical="center" shrinkToFit="1"/>
    </xf>
    <xf numFmtId="0" fontId="7"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12" fillId="0" borderId="0" xfId="2" applyAlignment="1">
      <alignment horizontal="right"/>
    </xf>
    <xf numFmtId="0" fontId="46" fillId="0" borderId="0" xfId="0" applyFont="1">
      <alignment vertical="center"/>
    </xf>
    <xf numFmtId="0" fontId="46" fillId="0" borderId="0" xfId="0" applyFont="1" applyAlignment="1">
      <alignment horizontal="justify" vertical="center"/>
    </xf>
    <xf numFmtId="0" fontId="46" fillId="0" borderId="0" xfId="0" applyFont="1" applyAlignment="1">
      <alignment horizontal="left" vertical="center"/>
    </xf>
    <xf numFmtId="0" fontId="46" fillId="0" borderId="0" xfId="0" applyFont="1" applyAlignment="1">
      <alignment horizontal="right" vertical="center" wrapText="1"/>
    </xf>
    <xf numFmtId="0" fontId="46" fillId="0" borderId="0" xfId="0" applyFont="1" applyAlignment="1">
      <alignment vertical="center"/>
    </xf>
    <xf numFmtId="0" fontId="3" fillId="0" borderId="0" xfId="7" applyAlignment="1">
      <alignment vertical="center"/>
    </xf>
    <xf numFmtId="0" fontId="47" fillId="0" borderId="0" xfId="0" applyFont="1" applyBorder="1" applyAlignment="1">
      <alignment horizontal="left" vertical="center"/>
    </xf>
    <xf numFmtId="0" fontId="48" fillId="0" borderId="65" xfId="0" applyFont="1" applyBorder="1" applyAlignment="1">
      <alignment horizontal="center" vertical="center" wrapText="1"/>
    </xf>
    <xf numFmtId="0" fontId="48" fillId="0" borderId="0" xfId="0" applyFont="1" applyBorder="1" applyAlignment="1">
      <alignment vertical="center" wrapText="1"/>
    </xf>
    <xf numFmtId="0" fontId="48" fillId="0" borderId="13" xfId="0" applyFont="1" applyBorder="1" applyAlignment="1">
      <alignment horizontal="center" vertical="center" wrapText="1"/>
    </xf>
    <xf numFmtId="0" fontId="48" fillId="0" borderId="55" xfId="0" applyFont="1" applyBorder="1" applyAlignment="1">
      <alignment horizontal="center" vertical="center" wrapText="1"/>
    </xf>
    <xf numFmtId="0" fontId="48" fillId="0" borderId="3" xfId="0" applyFont="1" applyBorder="1" applyAlignment="1">
      <alignment horizontal="center" vertical="center" wrapText="1"/>
    </xf>
    <xf numFmtId="0" fontId="3" fillId="0" borderId="10" xfId="7" applyBorder="1">
      <alignment vertical="center"/>
    </xf>
    <xf numFmtId="0" fontId="3" fillId="0" borderId="12" xfId="7" applyBorder="1">
      <alignment vertical="center"/>
    </xf>
    <xf numFmtId="0" fontId="3" fillId="0" borderId="0" xfId="7" applyAlignment="1">
      <alignment horizontal="right" vertical="center"/>
    </xf>
    <xf numFmtId="0" fontId="18" fillId="0" borderId="0" xfId="7" applyFont="1" applyAlignment="1">
      <alignment horizontal="center" vertical="center"/>
    </xf>
    <xf numFmtId="0" fontId="20" fillId="0" borderId="27" xfId="7" applyFont="1" applyBorder="1" applyAlignment="1">
      <alignment horizontal="left" vertical="center"/>
    </xf>
    <xf numFmtId="0" fontId="20" fillId="0" borderId="27" xfId="7" applyFont="1" applyBorder="1" applyAlignment="1">
      <alignment horizontal="center" vertical="center"/>
    </xf>
    <xf numFmtId="0" fontId="20" fillId="3" borderId="27" xfId="7" applyFont="1" applyFill="1" applyBorder="1" applyAlignment="1">
      <alignment horizontal="center" vertical="center" shrinkToFit="1"/>
    </xf>
    <xf numFmtId="0" fontId="21" fillId="0" borderId="27" xfId="7" applyFont="1" applyBorder="1" applyAlignment="1">
      <alignment horizontal="center" vertical="center" shrinkToFit="1"/>
    </xf>
    <xf numFmtId="0" fontId="0" fillId="0" borderId="27" xfId="0" applyBorder="1" applyAlignment="1">
      <alignment horizontal="center" vertical="center" shrinkToFit="1"/>
    </xf>
    <xf numFmtId="0" fontId="23" fillId="0" borderId="0" xfId="7" applyFont="1" applyBorder="1" applyAlignment="1">
      <alignment horizontal="center" vertical="center"/>
    </xf>
    <xf numFmtId="0" fontId="1" fillId="3" borderId="0" xfId="7" applyFont="1" applyFill="1" applyAlignment="1">
      <alignment horizontal="center" vertical="center" shrinkToFit="1"/>
    </xf>
    <xf numFmtId="0" fontId="23" fillId="3" borderId="0" xfId="7" applyFont="1" applyFill="1" applyBorder="1" applyAlignment="1">
      <alignment horizontal="left" vertical="center" shrinkToFit="1"/>
    </xf>
    <xf numFmtId="0" fontId="24" fillId="0" borderId="0" xfId="7" applyFont="1" applyBorder="1" applyAlignment="1">
      <alignment horizontal="center" vertical="center" shrinkToFit="1"/>
    </xf>
    <xf numFmtId="0" fontId="26" fillId="0" borderId="0" xfId="7" applyFont="1" applyFill="1" applyBorder="1" applyAlignment="1">
      <alignment horizontal="left" vertical="center" shrinkToFit="1"/>
    </xf>
    <xf numFmtId="0" fontId="27" fillId="0" borderId="0" xfId="7" applyFont="1" applyFill="1" applyBorder="1" applyAlignment="1">
      <alignment horizontal="center" vertical="center" shrinkToFit="1"/>
    </xf>
    <xf numFmtId="0" fontId="22" fillId="3" borderId="0" xfId="7" applyFont="1" applyFill="1" applyAlignment="1">
      <alignment horizontal="left" shrinkToFit="1"/>
    </xf>
    <xf numFmtId="0" fontId="23" fillId="3" borderId="0" xfId="7" applyFont="1" applyFill="1" applyAlignment="1">
      <alignment horizontal="left" shrinkToFit="1"/>
    </xf>
    <xf numFmtId="0" fontId="23" fillId="0" borderId="0" xfId="7" applyFont="1" applyBorder="1" applyAlignment="1">
      <alignment horizontal="center" vertical="center" shrinkToFit="1"/>
    </xf>
    <xf numFmtId="0" fontId="23" fillId="0" borderId="0" xfId="7" applyFont="1" applyFill="1" applyBorder="1" applyAlignment="1">
      <alignment horizontal="center" vertical="center"/>
    </xf>
    <xf numFmtId="0" fontId="48" fillId="0" borderId="99" xfId="0" applyFont="1" applyBorder="1" applyAlignment="1">
      <alignment horizontal="left" vertical="center" wrapText="1"/>
    </xf>
    <xf numFmtId="0" fontId="48" fillId="0" borderId="86" xfId="0" applyFont="1" applyBorder="1" applyAlignment="1">
      <alignment horizontal="left" vertical="center" wrapText="1"/>
    </xf>
    <xf numFmtId="0" fontId="46" fillId="0" borderId="0" xfId="0" applyFont="1" applyAlignment="1">
      <alignment horizontal="left" vertical="center" shrinkToFit="1"/>
    </xf>
    <xf numFmtId="0" fontId="48" fillId="0" borderId="82" xfId="0" applyFont="1" applyBorder="1" applyAlignment="1">
      <alignment horizontal="left" vertical="center" wrapText="1"/>
    </xf>
    <xf numFmtId="0" fontId="47" fillId="0" borderId="82" xfId="0" applyFont="1" applyBorder="1" applyAlignment="1">
      <alignment horizontal="center" vertical="center" wrapText="1"/>
    </xf>
    <xf numFmtId="0" fontId="47" fillId="0" borderId="111" xfId="0" applyFont="1" applyBorder="1" applyAlignment="1">
      <alignment horizontal="center" vertical="center" wrapText="1"/>
    </xf>
    <xf numFmtId="0" fontId="47" fillId="0" borderId="86" xfId="0" applyFont="1" applyBorder="1" applyAlignment="1">
      <alignment horizontal="center" vertical="center" wrapText="1"/>
    </xf>
    <xf numFmtId="0" fontId="47" fillId="0" borderId="97" xfId="0" applyFont="1" applyBorder="1" applyAlignment="1">
      <alignment horizontal="center" vertical="center" wrapText="1"/>
    </xf>
    <xf numFmtId="0" fontId="47" fillId="0" borderId="99" xfId="0" applyFont="1" applyBorder="1" applyAlignment="1">
      <alignment horizontal="center" vertical="center" wrapText="1"/>
    </xf>
    <xf numFmtId="0" fontId="47" fillId="0" borderId="100" xfId="0" applyFont="1" applyBorder="1" applyAlignment="1">
      <alignment horizontal="center" vertical="center" wrapText="1"/>
    </xf>
    <xf numFmtId="0" fontId="46" fillId="0" borderId="96" xfId="0" applyFont="1" applyBorder="1" applyAlignment="1">
      <alignment horizontal="right" vertical="center"/>
    </xf>
    <xf numFmtId="0" fontId="46" fillId="0" borderId="86" xfId="0" applyFont="1" applyBorder="1" applyAlignment="1">
      <alignment horizontal="right" vertical="center"/>
    </xf>
    <xf numFmtId="0" fontId="46" fillId="0" borderId="97" xfId="0" applyFont="1" applyBorder="1" applyAlignment="1">
      <alignment horizontal="right" vertical="center"/>
    </xf>
    <xf numFmtId="0" fontId="47" fillId="0" borderId="4" xfId="0" applyFont="1" applyBorder="1" applyAlignment="1">
      <alignment horizontal="center" vertical="center" wrapText="1"/>
    </xf>
    <xf numFmtId="0" fontId="47" fillId="0" borderId="103" xfId="0" applyFont="1" applyBorder="1" applyAlignment="1">
      <alignment horizontal="center" vertical="center" wrapText="1"/>
    </xf>
    <xf numFmtId="0" fontId="46" fillId="0" borderId="4" xfId="0" applyFont="1" applyBorder="1" applyAlignment="1">
      <alignment horizontal="center" vertical="center"/>
    </xf>
    <xf numFmtId="0" fontId="48" fillId="0" borderId="85" xfId="0" applyFont="1" applyBorder="1" applyAlignment="1">
      <alignment horizontal="left" vertical="center" wrapText="1"/>
    </xf>
    <xf numFmtId="0" fontId="47" fillId="0" borderId="85" xfId="0" applyFont="1" applyBorder="1" applyAlignment="1">
      <alignment horizontal="center" vertical="center" wrapText="1"/>
    </xf>
    <xf numFmtId="0" fontId="47" fillId="0" borderId="104" xfId="0" applyFont="1" applyBorder="1" applyAlignment="1">
      <alignment horizontal="center" vertical="center" wrapText="1"/>
    </xf>
    <xf numFmtId="0" fontId="47" fillId="0" borderId="62" xfId="0" applyFont="1" applyBorder="1" applyAlignment="1">
      <alignment horizontal="left" vertical="center" wrapText="1"/>
    </xf>
    <xf numFmtId="0" fontId="47" fillId="0" borderId="26" xfId="0" applyFont="1" applyBorder="1" applyAlignment="1">
      <alignment horizontal="left" vertical="center" wrapText="1"/>
    </xf>
    <xf numFmtId="0" fontId="47" fillId="0" borderId="63" xfId="0" applyFont="1" applyBorder="1" applyAlignment="1">
      <alignment horizontal="left" vertical="center" wrapText="1"/>
    </xf>
    <xf numFmtId="0" fontId="48" fillId="0" borderId="7" xfId="0" applyFont="1" applyBorder="1" applyAlignment="1">
      <alignment horizontal="left" vertical="center" wrapText="1"/>
    </xf>
    <xf numFmtId="0" fontId="46" fillId="0" borderId="93" xfId="0" applyFont="1" applyBorder="1" applyAlignment="1">
      <alignment horizontal="right" vertical="center"/>
    </xf>
    <xf numFmtId="0" fontId="46" fillId="0" borderId="94" xfId="0" applyFont="1" applyBorder="1" applyAlignment="1">
      <alignment horizontal="right" vertical="center"/>
    </xf>
    <xf numFmtId="0" fontId="46" fillId="0" borderId="95" xfId="0" applyFont="1" applyBorder="1" applyAlignment="1">
      <alignment horizontal="right" vertical="center"/>
    </xf>
    <xf numFmtId="0" fontId="46" fillId="0" borderId="90" xfId="0" applyFont="1" applyBorder="1" applyAlignment="1">
      <alignment horizontal="right" vertical="center"/>
    </xf>
    <xf numFmtId="0" fontId="46" fillId="0" borderId="91" xfId="0" applyFont="1" applyBorder="1" applyAlignment="1">
      <alignment horizontal="right" vertical="center"/>
    </xf>
    <xf numFmtId="0" fontId="46" fillId="0" borderId="92" xfId="0" applyFont="1" applyBorder="1" applyAlignment="1">
      <alignment horizontal="right" vertical="center"/>
    </xf>
    <xf numFmtId="0" fontId="47" fillId="0" borderId="102" xfId="0" applyFont="1" applyBorder="1" applyAlignment="1">
      <alignment horizontal="center" vertical="center" wrapText="1"/>
    </xf>
    <xf numFmtId="0" fontId="48" fillId="0" borderId="86" xfId="0" applyFont="1" applyBorder="1" applyAlignment="1">
      <alignment vertical="center" wrapText="1"/>
    </xf>
    <xf numFmtId="0" fontId="46" fillId="0" borderId="87" xfId="0" applyFont="1" applyBorder="1" applyAlignment="1">
      <alignment horizontal="right" vertical="center"/>
    </xf>
    <xf numFmtId="0" fontId="46" fillId="0" borderId="14" xfId="0" applyFont="1" applyBorder="1" applyAlignment="1">
      <alignment horizontal="right" vertical="center"/>
    </xf>
    <xf numFmtId="0" fontId="46" fillId="0" borderId="18" xfId="0" applyFont="1" applyBorder="1" applyAlignment="1">
      <alignment horizontal="right" vertical="center"/>
    </xf>
    <xf numFmtId="0" fontId="46" fillId="0" borderId="88" xfId="0" applyFont="1" applyBorder="1" applyAlignment="1">
      <alignment horizontal="right" vertical="center"/>
    </xf>
    <xf numFmtId="0" fontId="46" fillId="0" borderId="4" xfId="0" applyFont="1" applyBorder="1" applyAlignment="1">
      <alignment horizontal="right" vertical="center"/>
    </xf>
    <xf numFmtId="0" fontId="46" fillId="0" borderId="11" xfId="0" applyFont="1" applyBorder="1" applyAlignment="1">
      <alignment horizontal="right" vertical="center"/>
    </xf>
    <xf numFmtId="0" fontId="46" fillId="0" borderId="89" xfId="0" applyFont="1" applyBorder="1" applyAlignment="1">
      <alignment horizontal="right" vertical="center"/>
    </xf>
    <xf numFmtId="0" fontId="46" fillId="0" borderId="69" xfId="0" applyFont="1" applyBorder="1" applyAlignment="1">
      <alignment horizontal="right" vertical="center"/>
    </xf>
    <xf numFmtId="0" fontId="46" fillId="0" borderId="70" xfId="0" applyFont="1" applyBorder="1" applyAlignment="1">
      <alignment horizontal="right" vertical="center"/>
    </xf>
    <xf numFmtId="0" fontId="46" fillId="0" borderId="114" xfId="0" applyFont="1" applyBorder="1" applyAlignment="1">
      <alignment horizontal="right" vertical="center"/>
    </xf>
    <xf numFmtId="0" fontId="46" fillId="0" borderId="112" xfId="0" applyFont="1" applyBorder="1" applyAlignment="1">
      <alignment horizontal="right" vertical="center"/>
    </xf>
    <xf numFmtId="0" fontId="46" fillId="0" borderId="115" xfId="0" applyFont="1" applyBorder="1" applyAlignment="1">
      <alignment horizontal="right" vertical="center"/>
    </xf>
    <xf numFmtId="0" fontId="47" fillId="0" borderId="7" xfId="0" applyFont="1" applyBorder="1" applyAlignment="1">
      <alignment horizontal="center" vertical="center" wrapText="1"/>
    </xf>
    <xf numFmtId="0" fontId="47" fillId="0" borderId="64" xfId="0" applyFont="1" applyBorder="1" applyAlignment="1">
      <alignment horizontal="center" vertical="center" wrapText="1"/>
    </xf>
    <xf numFmtId="0" fontId="48" fillId="0" borderId="112" xfId="0" applyFont="1" applyBorder="1" applyAlignment="1">
      <alignment vertical="center" wrapText="1"/>
    </xf>
    <xf numFmtId="0" fontId="47" fillId="0" borderId="101" xfId="0" applyFont="1" applyBorder="1" applyAlignment="1">
      <alignment horizontal="center" vertical="center" wrapText="1"/>
    </xf>
    <xf numFmtId="0" fontId="48" fillId="0" borderId="85" xfId="0" applyFont="1" applyBorder="1" applyAlignment="1">
      <alignment vertical="center" wrapText="1"/>
    </xf>
    <xf numFmtId="0" fontId="48" fillId="0" borderId="4" xfId="0" applyFont="1" applyBorder="1" applyAlignment="1">
      <alignment vertical="center" wrapText="1"/>
    </xf>
    <xf numFmtId="0" fontId="48" fillId="0" borderId="112" xfId="0" applyFont="1" applyBorder="1" applyAlignment="1">
      <alignment horizontal="left" vertical="center" wrapText="1"/>
    </xf>
    <xf numFmtId="0" fontId="46" fillId="0" borderId="62" xfId="0" applyFont="1" applyBorder="1" applyAlignment="1">
      <alignment horizontal="center" vertical="center"/>
    </xf>
    <xf numFmtId="0" fontId="46" fillId="0" borderId="63" xfId="0" applyFont="1" applyBorder="1" applyAlignment="1">
      <alignment horizontal="center" vertical="center"/>
    </xf>
    <xf numFmtId="0" fontId="46" fillId="0" borderId="65" xfId="0" applyFont="1" applyBorder="1" applyAlignment="1">
      <alignment horizontal="center" vertical="center"/>
    </xf>
    <xf numFmtId="0" fontId="46" fillId="0" borderId="55" xfId="0" applyFont="1" applyBorder="1" applyAlignment="1">
      <alignment horizontal="center" vertical="center"/>
    </xf>
    <xf numFmtId="0" fontId="47" fillId="0" borderId="112" xfId="0" applyFont="1" applyBorder="1" applyAlignment="1">
      <alignment horizontal="center" vertical="center" wrapText="1"/>
    </xf>
    <xf numFmtId="0" fontId="47" fillId="0" borderId="113" xfId="0" applyFont="1" applyBorder="1" applyAlignment="1">
      <alignment horizontal="center" vertical="center" wrapText="1"/>
    </xf>
    <xf numFmtId="0" fontId="46" fillId="0" borderId="13" xfId="0" applyFont="1" applyBorder="1" applyAlignment="1">
      <alignment horizontal="center" vertical="center"/>
    </xf>
    <xf numFmtId="0" fontId="46" fillId="0" borderId="3" xfId="0" applyFont="1" applyBorder="1" applyAlignment="1">
      <alignment horizontal="center" vertical="center"/>
    </xf>
    <xf numFmtId="0" fontId="47" fillId="0" borderId="9" xfId="0" applyFont="1" applyBorder="1" applyAlignment="1">
      <alignment horizontal="left" vertical="center" wrapText="1"/>
    </xf>
    <xf numFmtId="0" fontId="47" fillId="0" borderId="10" xfId="0" applyFont="1" applyBorder="1" applyAlignment="1">
      <alignment horizontal="left" vertical="center" wrapText="1"/>
    </xf>
    <xf numFmtId="0" fontId="47" fillId="0" borderId="12" xfId="0" applyFont="1" applyBorder="1" applyAlignment="1">
      <alignment horizontal="left" vertical="center" wrapText="1"/>
    </xf>
    <xf numFmtId="0" fontId="48" fillId="0" borderId="1" xfId="0" applyFont="1" applyBorder="1" applyAlignment="1">
      <alignment horizontal="left" vertical="center" wrapText="1"/>
    </xf>
    <xf numFmtId="0" fontId="46" fillId="0" borderId="5" xfId="0" applyFont="1" applyBorder="1" applyAlignment="1">
      <alignment horizontal="right" vertical="center"/>
    </xf>
    <xf numFmtId="0" fontId="46" fillId="0" borderId="0" xfId="0" applyFont="1" applyBorder="1" applyAlignment="1">
      <alignment horizontal="right" vertical="center"/>
    </xf>
    <xf numFmtId="0" fontId="46" fillId="0" borderId="44" xfId="0" applyFont="1" applyBorder="1" applyAlignment="1">
      <alignment horizontal="right" vertical="center"/>
    </xf>
    <xf numFmtId="0" fontId="46" fillId="0" borderId="57" xfId="0" applyFont="1" applyBorder="1" applyAlignment="1">
      <alignment horizontal="right" vertical="center"/>
    </xf>
    <xf numFmtId="0" fontId="46" fillId="0" borderId="50" xfId="0" applyFont="1" applyBorder="1" applyAlignment="1">
      <alignment horizontal="right" vertical="center"/>
    </xf>
    <xf numFmtId="0" fontId="46" fillId="0" borderId="51" xfId="0" applyFont="1" applyBorder="1" applyAlignment="1">
      <alignment horizontal="right" vertical="center"/>
    </xf>
    <xf numFmtId="0" fontId="48" fillId="0" borderId="2" xfId="0" applyFont="1" applyBorder="1" applyAlignment="1">
      <alignment horizontal="left" vertical="center" wrapText="1"/>
    </xf>
    <xf numFmtId="0" fontId="47" fillId="0" borderId="65" xfId="0" applyFont="1" applyBorder="1" applyAlignment="1">
      <alignment horizontal="left" vertical="center" wrapText="1"/>
    </xf>
    <xf numFmtId="0" fontId="47" fillId="0" borderId="0" xfId="0" applyFont="1" applyBorder="1" applyAlignment="1">
      <alignment horizontal="left" vertical="center" wrapText="1"/>
    </xf>
    <xf numFmtId="0" fontId="47" fillId="0" borderId="44" xfId="0" applyFont="1" applyBorder="1" applyAlignment="1">
      <alignment horizontal="left" vertical="center" wrapText="1"/>
    </xf>
    <xf numFmtId="0" fontId="46" fillId="0" borderId="6" xfId="0" applyFont="1" applyBorder="1" applyAlignment="1">
      <alignment horizontal="right" vertical="center"/>
    </xf>
    <xf numFmtId="0" fontId="46" fillId="0" borderId="8" xfId="0" applyFont="1" applyBorder="1" applyAlignment="1">
      <alignment horizontal="right" vertical="center"/>
    </xf>
    <xf numFmtId="0" fontId="46" fillId="0" borderId="42" xfId="0" applyFont="1" applyBorder="1" applyAlignment="1">
      <alignment horizontal="right" vertical="center"/>
    </xf>
    <xf numFmtId="0" fontId="48" fillId="0" borderId="2" xfId="0" applyFont="1" applyBorder="1" applyAlignment="1">
      <alignment horizontal="center" vertical="center" wrapText="1"/>
    </xf>
    <xf numFmtId="0" fontId="47" fillId="0" borderId="4" xfId="0" applyFont="1" applyBorder="1" applyAlignment="1">
      <alignment horizontal="center" vertical="center" shrinkToFit="1"/>
    </xf>
    <xf numFmtId="0" fontId="46" fillId="0" borderId="4" xfId="0" applyFont="1" applyBorder="1" applyAlignment="1">
      <alignment horizontal="center" vertical="center" wrapText="1"/>
    </xf>
    <xf numFmtId="0" fontId="48" fillId="0" borderId="103" xfId="0" applyFont="1" applyBorder="1" applyAlignment="1">
      <alignment horizontal="left" vertical="center" wrapText="1"/>
    </xf>
    <xf numFmtId="0" fontId="48" fillId="0" borderId="105" xfId="0" applyFont="1" applyBorder="1" applyAlignment="1">
      <alignment horizontal="left" vertical="center" wrapText="1"/>
    </xf>
    <xf numFmtId="0" fontId="48" fillId="0" borderId="106" xfId="0" applyFont="1" applyBorder="1" applyAlignment="1">
      <alignment horizontal="left" vertical="center" wrapText="1"/>
    </xf>
    <xf numFmtId="0" fontId="46" fillId="0" borderId="108" xfId="0" applyFont="1" applyBorder="1" applyAlignment="1">
      <alignment horizontal="right" vertical="center"/>
    </xf>
    <xf numFmtId="0" fontId="46" fillId="0" borderId="105" xfId="0" applyFont="1" applyBorder="1" applyAlignment="1">
      <alignment horizontal="right" vertical="center"/>
    </xf>
    <xf numFmtId="0" fontId="46" fillId="0" borderId="107" xfId="0" applyFont="1" applyBorder="1" applyAlignment="1">
      <alignment horizontal="right" vertical="center"/>
    </xf>
    <xf numFmtId="0" fontId="47" fillId="0" borderId="105" xfId="0" applyFont="1" applyBorder="1" applyAlignment="1">
      <alignment horizontal="center" vertical="center" wrapText="1"/>
    </xf>
    <xf numFmtId="0" fontId="47" fillId="0" borderId="107" xfId="0" applyFont="1" applyBorder="1" applyAlignment="1">
      <alignment horizontal="center" vertical="center" wrapText="1"/>
    </xf>
    <xf numFmtId="0" fontId="47" fillId="0" borderId="62" xfId="0" applyFont="1" applyBorder="1" applyAlignment="1">
      <alignment horizontal="center" vertical="center" wrapText="1"/>
    </xf>
    <xf numFmtId="0" fontId="47" fillId="0" borderId="26" xfId="0" applyFont="1" applyBorder="1" applyAlignment="1">
      <alignment horizontal="center" vertical="center" wrapText="1"/>
    </xf>
    <xf numFmtId="0" fontId="47" fillId="0" borderId="63" xfId="0" applyFont="1" applyBorder="1" applyAlignment="1">
      <alignment horizontal="center" vertical="center" wrapText="1"/>
    </xf>
    <xf numFmtId="0" fontId="46" fillId="0" borderId="35" xfId="0" applyFont="1" applyBorder="1" applyAlignment="1">
      <alignment horizontal="right" vertical="center"/>
    </xf>
    <xf numFmtId="0" fontId="46" fillId="0" borderId="16" xfId="0" applyFont="1" applyBorder="1" applyAlignment="1">
      <alignment horizontal="right" vertical="center"/>
    </xf>
    <xf numFmtId="0" fontId="46" fillId="0" borderId="80" xfId="0" applyFont="1" applyBorder="1" applyAlignment="1">
      <alignment horizontal="right" vertical="center"/>
    </xf>
    <xf numFmtId="0" fontId="47" fillId="0" borderId="65"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55"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7"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4" xfId="0" applyFont="1" applyBorder="1" applyAlignment="1">
      <alignment horizontal="left" vertical="center" wrapText="1"/>
    </xf>
    <xf numFmtId="0" fontId="47" fillId="0" borderId="2" xfId="0" applyFont="1" applyBorder="1" applyAlignment="1">
      <alignment horizontal="left" vertical="center" wrapText="1"/>
    </xf>
    <xf numFmtId="0" fontId="48" fillId="0" borderId="4" xfId="0" applyFont="1" applyBorder="1" applyAlignment="1">
      <alignment horizontal="left" vertical="center" wrapText="1"/>
    </xf>
    <xf numFmtId="0" fontId="47" fillId="0" borderId="9" xfId="0" applyFont="1" applyBorder="1" applyAlignment="1">
      <alignment horizontal="center" vertical="center" wrapText="1"/>
    </xf>
    <xf numFmtId="0" fontId="47" fillId="0" borderId="2" xfId="0" applyFont="1" applyBorder="1" applyAlignment="1">
      <alignment horizontal="center" vertical="center" wrapText="1"/>
    </xf>
    <xf numFmtId="0" fontId="46" fillId="0" borderId="65" xfId="0" applyFont="1" applyBorder="1" applyAlignment="1">
      <alignment horizontal="left" vertical="center" wrapText="1"/>
    </xf>
    <xf numFmtId="0" fontId="46" fillId="0" borderId="0" xfId="0" applyFont="1" applyBorder="1" applyAlignment="1">
      <alignment horizontal="left" vertical="center" wrapText="1"/>
    </xf>
    <xf numFmtId="0" fontId="46" fillId="0" borderId="55" xfId="0" applyFont="1" applyBorder="1" applyAlignment="1">
      <alignment horizontal="left" vertical="center" wrapText="1"/>
    </xf>
    <xf numFmtId="0" fontId="49" fillId="0" borderId="9" xfId="0" applyFont="1" applyBorder="1" applyAlignment="1">
      <alignment horizontal="center" vertical="center" wrapText="1"/>
    </xf>
    <xf numFmtId="0" fontId="49" fillId="0" borderId="10" xfId="0" applyFont="1" applyBorder="1" applyAlignment="1">
      <alignment horizontal="center" vertical="center" wrapText="1"/>
    </xf>
    <xf numFmtId="0" fontId="51" fillId="0" borderId="35" xfId="0" applyFont="1" applyBorder="1" applyAlignment="1">
      <alignment horizontal="right" vertical="center"/>
    </xf>
    <xf numFmtId="0" fontId="51" fillId="0" borderId="16" xfId="0" applyFont="1" applyBorder="1" applyAlignment="1">
      <alignment horizontal="right" vertical="center"/>
    </xf>
    <xf numFmtId="0" fontId="51" fillId="0" borderId="80" xfId="0" applyFont="1" applyBorder="1" applyAlignment="1">
      <alignment horizontal="right" vertical="center"/>
    </xf>
    <xf numFmtId="0" fontId="52" fillId="0" borderId="0" xfId="7" applyFont="1" applyAlignment="1">
      <alignment horizontal="right" vertical="center"/>
    </xf>
    <xf numFmtId="0" fontId="24" fillId="0" borderId="0" xfId="7" applyFont="1" applyAlignment="1">
      <alignment horizontal="right" vertical="center"/>
    </xf>
    <xf numFmtId="0" fontId="46" fillId="0" borderId="98" xfId="0" applyFont="1" applyBorder="1" applyAlignment="1">
      <alignment horizontal="right" vertical="center"/>
    </xf>
    <xf numFmtId="0" fontId="46" fillId="0" borderId="53" xfId="0" applyFont="1" applyBorder="1" applyAlignment="1">
      <alignment horizontal="right" vertical="center"/>
    </xf>
    <xf numFmtId="0" fontId="46" fillId="0" borderId="54" xfId="0" applyFont="1" applyBorder="1" applyAlignment="1">
      <alignment horizontal="right" vertical="center"/>
    </xf>
    <xf numFmtId="0" fontId="48" fillId="0" borderId="99" xfId="0" applyFont="1" applyBorder="1" applyAlignment="1">
      <alignment vertical="center" wrapText="1"/>
    </xf>
    <xf numFmtId="0" fontId="48" fillId="0" borderId="104" xfId="0" applyFont="1" applyBorder="1" applyAlignment="1">
      <alignment vertical="center" wrapText="1"/>
    </xf>
    <xf numFmtId="0" fontId="48" fillId="0" borderId="109" xfId="0" applyFont="1" applyBorder="1" applyAlignment="1">
      <alignment vertical="center" wrapText="1"/>
    </xf>
    <xf numFmtId="0" fontId="48" fillId="0" borderId="110" xfId="0" applyFont="1" applyBorder="1" applyAlignment="1">
      <alignment vertical="center" wrapText="1"/>
    </xf>
    <xf numFmtId="0" fontId="50" fillId="0" borderId="4" xfId="0" applyFont="1" applyBorder="1" applyAlignment="1">
      <alignment horizontal="center" vertical="center" wrapText="1"/>
    </xf>
    <xf numFmtId="0" fontId="50" fillId="0" borderId="9" xfId="0" applyFont="1" applyBorder="1" applyAlignment="1">
      <alignment horizontal="center" vertical="center" wrapText="1"/>
    </xf>
    <xf numFmtId="0" fontId="9" fillId="0" borderId="7" xfId="0" applyFont="1" applyBorder="1" applyAlignment="1">
      <alignment horizontal="left" vertical="top" wrapText="1"/>
    </xf>
    <xf numFmtId="0" fontId="9" fillId="0" borderId="2" xfId="0" applyFont="1" applyBorder="1" applyAlignment="1">
      <alignment horizontal="left" vertical="top" wrapText="1"/>
    </xf>
    <xf numFmtId="0" fontId="7" fillId="0" borderId="13" xfId="0" applyFont="1" applyBorder="1" applyAlignment="1">
      <alignment horizontal="left" vertical="center"/>
    </xf>
    <xf numFmtId="0" fontId="7" fillId="0" borderId="27" xfId="0" applyFont="1" applyBorder="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9" fillId="0" borderId="1" xfId="0" applyFont="1" applyBorder="1" applyAlignment="1">
      <alignment horizontal="left" vertical="top" wrapText="1"/>
    </xf>
    <xf numFmtId="0" fontId="7" fillId="0" borderId="28" xfId="0" applyFont="1" applyBorder="1" applyAlignment="1">
      <alignment horizontal="left" vertical="center"/>
    </xf>
    <xf numFmtId="0" fontId="7" fillId="0" borderId="31" xfId="0" applyFont="1" applyBorder="1" applyAlignment="1">
      <alignment horizontal="left" vertical="center"/>
    </xf>
    <xf numFmtId="0" fontId="7" fillId="0" borderId="4" xfId="0" applyFont="1" applyBorder="1" applyAlignment="1">
      <alignment horizontal="center" vertical="center" shrinkToFit="1"/>
    </xf>
    <xf numFmtId="0" fontId="7" fillId="0" borderId="7" xfId="0" applyFont="1" applyBorder="1" applyAlignment="1">
      <alignment horizontal="center" vertical="center"/>
    </xf>
    <xf numFmtId="0" fontId="17" fillId="0" borderId="7" xfId="0" applyFont="1" applyBorder="1" applyAlignment="1">
      <alignment horizontal="left" vertical="top" wrapText="1"/>
    </xf>
    <xf numFmtId="0" fontId="17" fillId="0" borderId="1" xfId="0" applyFont="1" applyBorder="1" applyAlignment="1">
      <alignment horizontal="left" vertical="top" wrapText="1"/>
    </xf>
    <xf numFmtId="0" fontId="17" fillId="0" borderId="2" xfId="0" applyFont="1" applyBorder="1" applyAlignment="1">
      <alignment horizontal="left" vertical="top" wrapText="1"/>
    </xf>
    <xf numFmtId="0" fontId="7" fillId="0" borderId="4" xfId="0" applyFont="1" applyBorder="1" applyAlignment="1">
      <alignment horizontal="center" vertical="center"/>
    </xf>
    <xf numFmtId="0" fontId="7" fillId="0" borderId="7"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left" vertical="center" shrinkToFit="1"/>
    </xf>
    <xf numFmtId="38" fontId="7" fillId="0" borderId="27" xfId="1" applyFont="1" applyBorder="1" applyAlignment="1">
      <alignment horizontal="left" vertical="center"/>
    </xf>
    <xf numFmtId="0" fontId="7" fillId="0" borderId="4" xfId="0" applyFont="1" applyBorder="1" applyAlignment="1">
      <alignment horizontal="left" vertical="center" wrapText="1"/>
    </xf>
    <xf numFmtId="0" fontId="7" fillId="0" borderId="4" xfId="0" applyFont="1" applyBorder="1" applyAlignment="1">
      <alignment horizontal="left" vertical="center"/>
    </xf>
    <xf numFmtId="0" fontId="8" fillId="0" borderId="4" xfId="0" applyFont="1" applyBorder="1" applyAlignment="1">
      <alignment horizontal="left" vertical="center" shrinkToFit="1"/>
    </xf>
    <xf numFmtId="0" fontId="8" fillId="0" borderId="4" xfId="0" applyFont="1" applyBorder="1" applyAlignment="1">
      <alignment horizontal="center" vertical="center" shrinkToFit="1"/>
    </xf>
    <xf numFmtId="0" fontId="6" fillId="0" borderId="0" xfId="0" applyFont="1" applyAlignment="1">
      <alignment horizontal="center" vertical="center"/>
    </xf>
    <xf numFmtId="0" fontId="44" fillId="0" borderId="0" xfId="8" applyFont="1" applyAlignment="1">
      <alignment horizontal="right" vertical="center"/>
    </xf>
    <xf numFmtId="0" fontId="36" fillId="0" borderId="0" xfId="8" applyFont="1" applyAlignment="1">
      <alignment horizontal="center" vertical="center"/>
    </xf>
    <xf numFmtId="0" fontId="35" fillId="0" borderId="0" xfId="8" quotePrefix="1" applyFont="1" applyAlignment="1">
      <alignment horizontal="center" vertical="center"/>
    </xf>
    <xf numFmtId="0" fontId="35" fillId="0" borderId="0" xfId="8" applyFont="1" applyAlignment="1">
      <alignment horizontal="center"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left" vertical="center"/>
    </xf>
    <xf numFmtId="0" fontId="7" fillId="0" borderId="12" xfId="0" applyFont="1" applyBorder="1" applyAlignment="1">
      <alignment horizontal="left" vertical="center"/>
    </xf>
    <xf numFmtId="3" fontId="0" fillId="4" borderId="64" xfId="0" applyNumberFormat="1" applyFill="1" applyBorder="1" applyAlignment="1">
      <alignment horizontal="left" vertical="center" wrapText="1"/>
    </xf>
    <xf numFmtId="0" fontId="0" fillId="4" borderId="60" xfId="0" applyFill="1" applyBorder="1" applyAlignment="1">
      <alignment horizontal="left" vertical="center" wrapText="1"/>
    </xf>
    <xf numFmtId="3" fontId="0" fillId="4" borderId="60" xfId="0" applyNumberFormat="1" applyFill="1" applyBorder="1" applyAlignment="1">
      <alignment horizontal="left" vertical="center" wrapText="1"/>
    </xf>
    <xf numFmtId="3" fontId="0" fillId="4" borderId="64" xfId="0" applyNumberFormat="1" applyFont="1" applyFill="1" applyBorder="1" applyAlignment="1">
      <alignment horizontal="left" vertical="center" wrapText="1"/>
    </xf>
    <xf numFmtId="0" fontId="0" fillId="4" borderId="60" xfId="0" applyFont="1" applyFill="1" applyBorder="1" applyAlignment="1">
      <alignment horizontal="left" vertical="center" wrapText="1"/>
    </xf>
    <xf numFmtId="0" fontId="25" fillId="0" borderId="34" xfId="0" applyFont="1" applyBorder="1" applyAlignment="1">
      <alignment horizontal="left" vertical="center" wrapText="1"/>
    </xf>
    <xf numFmtId="0" fontId="31" fillId="0" borderId="46" xfId="0" applyFont="1" applyBorder="1" applyAlignment="1">
      <alignment vertical="center"/>
    </xf>
    <xf numFmtId="0" fontId="0" fillId="0" borderId="62" xfId="0" applyFill="1" applyBorder="1" applyAlignment="1">
      <alignment horizontal="left" vertical="center"/>
    </xf>
    <xf numFmtId="0" fontId="0" fillId="0" borderId="63" xfId="0" applyFill="1" applyBorder="1" applyAlignment="1">
      <alignment horizontal="left" vertical="center"/>
    </xf>
    <xf numFmtId="0" fontId="0" fillId="0" borderId="65" xfId="0" applyFill="1" applyBorder="1" applyAlignment="1">
      <alignment horizontal="left" vertical="center"/>
    </xf>
    <xf numFmtId="0" fontId="0" fillId="0" borderId="55" xfId="0" applyFill="1" applyBorder="1" applyAlignment="1">
      <alignment horizontal="left" vertical="center"/>
    </xf>
    <xf numFmtId="0" fontId="0" fillId="0" borderId="13" xfId="0" applyFill="1" applyBorder="1" applyAlignment="1">
      <alignment horizontal="left" vertical="center"/>
    </xf>
    <xf numFmtId="0" fontId="0" fillId="0" borderId="3" xfId="0" applyFill="1" applyBorder="1" applyAlignment="1">
      <alignment horizontal="left" vertical="center"/>
    </xf>
    <xf numFmtId="177" fontId="30" fillId="2" borderId="64" xfId="0" applyNumberFormat="1" applyFont="1" applyFill="1" applyBorder="1" applyAlignment="1">
      <alignment horizontal="left" vertical="center" wrapText="1"/>
    </xf>
    <xf numFmtId="0" fontId="30" fillId="2" borderId="56" xfId="0" applyFont="1" applyFill="1" applyBorder="1" applyAlignment="1">
      <alignment horizontal="left" vertical="center" wrapText="1"/>
    </xf>
    <xf numFmtId="0" fontId="30" fillId="2" borderId="60" xfId="0" applyFont="1" applyFill="1" applyBorder="1" applyAlignment="1">
      <alignment horizontal="left" vertical="center" wrapText="1"/>
    </xf>
    <xf numFmtId="0" fontId="0" fillId="0" borderId="9" xfId="0" applyFill="1" applyBorder="1" applyAlignment="1">
      <alignment horizontal="left" vertical="center"/>
    </xf>
    <xf numFmtId="0" fontId="0" fillId="0" borderId="10" xfId="0" applyFill="1" applyBorder="1" applyAlignment="1">
      <alignment horizontal="left" vertical="center"/>
    </xf>
    <xf numFmtId="0" fontId="0" fillId="0" borderId="12" xfId="0" applyFill="1" applyBorder="1" applyAlignment="1">
      <alignment horizontal="left" vertical="center"/>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12" xfId="0" applyFill="1" applyBorder="1" applyAlignment="1">
      <alignment horizontal="left" vertical="center" wrapText="1"/>
    </xf>
    <xf numFmtId="177" fontId="0" fillId="2" borderId="64" xfId="0" applyNumberFormat="1" applyFill="1" applyBorder="1" applyAlignment="1">
      <alignment horizontal="left" vertical="center" wrapText="1"/>
    </xf>
    <xf numFmtId="0" fontId="0" fillId="2" borderId="56" xfId="0" applyFill="1" applyBorder="1" applyAlignment="1">
      <alignment horizontal="left" vertical="center" wrapText="1"/>
    </xf>
    <xf numFmtId="0" fontId="0" fillId="2" borderId="60" xfId="0" applyFill="1" applyBorder="1" applyAlignment="1">
      <alignment horizontal="left" vertical="center" wrapText="1"/>
    </xf>
    <xf numFmtId="0" fontId="0" fillId="0" borderId="54" xfId="0" applyBorder="1" applyAlignment="1">
      <alignment horizontal="center" vertical="center" wrapText="1"/>
    </xf>
    <xf numFmtId="0" fontId="0" fillId="0" borderId="56" xfId="0" applyBorder="1" applyAlignment="1">
      <alignment horizontal="center" vertical="center"/>
    </xf>
    <xf numFmtId="0" fontId="0" fillId="0" borderId="59" xfId="0" applyBorder="1" applyAlignment="1">
      <alignment horizontal="center" vertical="center"/>
    </xf>
    <xf numFmtId="0" fontId="29" fillId="0" borderId="35" xfId="0" applyFont="1" applyBorder="1" applyAlignment="1">
      <alignment horizontal="left" vertical="center" shrinkToFit="1"/>
    </xf>
    <xf numFmtId="0" fontId="29" fillId="0" borderId="46" xfId="0" applyFont="1" applyBorder="1" applyAlignment="1">
      <alignment horizontal="left" vertical="center" shrinkToFit="1"/>
    </xf>
    <xf numFmtId="0" fontId="29" fillId="0" borderId="16" xfId="0" applyFont="1" applyBorder="1" applyAlignment="1">
      <alignment horizontal="left" vertical="center" shrinkToFit="1"/>
    </xf>
    <xf numFmtId="0" fontId="11" fillId="0" borderId="33" xfId="0" applyFont="1" applyBorder="1" applyAlignment="1">
      <alignment horizontal="left" vertical="center" wrapText="1" shrinkToFit="1"/>
    </xf>
    <xf numFmtId="0" fontId="11" fillId="0" borderId="34" xfId="0" applyFont="1" applyBorder="1" applyAlignment="1">
      <alignment horizontal="left" vertical="center" shrinkToFit="1"/>
    </xf>
    <xf numFmtId="0" fontId="30" fillId="0" borderId="33" xfId="0" applyFont="1" applyBorder="1" applyAlignment="1">
      <alignment horizontal="left" vertical="center" shrinkToFit="1"/>
    </xf>
    <xf numFmtId="0" fontId="30" fillId="0" borderId="41" xfId="0" applyFont="1" applyBorder="1" applyAlignment="1">
      <alignment horizontal="left" vertical="center" shrinkToFit="1"/>
    </xf>
    <xf numFmtId="0" fontId="29" fillId="0" borderId="47" xfId="0" applyFont="1" applyBorder="1" applyAlignment="1">
      <alignment horizontal="left" vertical="center" shrinkToFit="1"/>
    </xf>
    <xf numFmtId="0" fontId="29" fillId="0" borderId="48" xfId="0" applyFont="1" applyBorder="1" applyAlignment="1">
      <alignment horizontal="left" vertical="center" shrinkToFit="1"/>
    </xf>
    <xf numFmtId="0" fontId="29" fillId="0" borderId="49" xfId="0" applyFont="1" applyBorder="1" applyAlignment="1">
      <alignment horizontal="left" vertical="center" shrinkToFit="1"/>
    </xf>
    <xf numFmtId="0" fontId="11" fillId="0" borderId="49" xfId="0" applyFont="1" applyBorder="1" applyAlignment="1">
      <alignment horizontal="left" vertical="center" shrinkToFit="1"/>
    </xf>
    <xf numFmtId="0" fontId="11" fillId="0" borderId="50" xfId="0" applyFont="1" applyBorder="1" applyAlignment="1">
      <alignment horizontal="left" vertical="center" shrinkToFit="1"/>
    </xf>
    <xf numFmtId="0" fontId="11" fillId="0" borderId="51" xfId="0" applyFont="1" applyBorder="1" applyAlignment="1">
      <alignment horizontal="left" vertical="center" shrinkToFit="1"/>
    </xf>
    <xf numFmtId="0" fontId="12" fillId="0" borderId="62" xfId="2" applyBorder="1" applyAlignment="1">
      <alignment horizontal="left" vertical="center" shrinkToFit="1"/>
    </xf>
    <xf numFmtId="0" fontId="12" fillId="0" borderId="26" xfId="2" applyBorder="1" applyAlignment="1">
      <alignment horizontal="left" vertical="center" shrinkToFit="1"/>
    </xf>
    <xf numFmtId="0" fontId="12" fillId="0" borderId="63" xfId="2" applyBorder="1" applyAlignment="1">
      <alignment horizontal="left" vertical="center" shrinkToFit="1"/>
    </xf>
    <xf numFmtId="0" fontId="12" fillId="0" borderId="65" xfId="2" applyBorder="1" applyAlignment="1">
      <alignment horizontal="left" vertical="center" shrinkToFit="1"/>
    </xf>
    <xf numFmtId="0" fontId="12" fillId="0" borderId="0" xfId="2" applyBorder="1" applyAlignment="1">
      <alignment horizontal="left" vertical="center" shrinkToFit="1"/>
    </xf>
    <xf numFmtId="0" fontId="12" fillId="0" borderId="55" xfId="2" applyBorder="1" applyAlignment="1">
      <alignment horizontal="left" vertical="center" shrinkToFit="1"/>
    </xf>
    <xf numFmtId="0" fontId="12" fillId="0" borderId="13" xfId="2" applyBorder="1" applyAlignment="1">
      <alignment horizontal="left" vertical="center" shrinkToFit="1"/>
    </xf>
    <xf numFmtId="0" fontId="12" fillId="0" borderId="27" xfId="2" applyBorder="1" applyAlignment="1">
      <alignment horizontal="left" vertical="center" shrinkToFit="1"/>
    </xf>
    <xf numFmtId="0" fontId="12" fillId="0" borderId="3" xfId="2" applyBorder="1" applyAlignment="1">
      <alignment horizontal="left" vertical="center" shrinkToFit="1"/>
    </xf>
    <xf numFmtId="0" fontId="33" fillId="0" borderId="84" xfId="2" applyFont="1" applyBorder="1" applyAlignment="1">
      <alignment vertical="center"/>
    </xf>
    <xf numFmtId="0" fontId="23" fillId="0" borderId="20" xfId="2" applyFont="1" applyBorder="1" applyAlignment="1">
      <alignment vertical="center"/>
    </xf>
    <xf numFmtId="0" fontId="23" fillId="0" borderId="43" xfId="2" applyFont="1" applyBorder="1" applyAlignment="1">
      <alignment vertical="center"/>
    </xf>
    <xf numFmtId="0" fontId="23" fillId="0" borderId="21" xfId="2" applyFont="1" applyBorder="1" applyAlignment="1">
      <alignment vertical="center"/>
    </xf>
    <xf numFmtId="0" fontId="23" fillId="0" borderId="22" xfId="2" applyFont="1" applyBorder="1" applyAlignment="1">
      <alignment vertical="center"/>
    </xf>
    <xf numFmtId="0" fontId="23" fillId="0" borderId="45" xfId="2" applyFont="1" applyBorder="1" applyAlignment="1">
      <alignment vertical="center"/>
    </xf>
    <xf numFmtId="0" fontId="23" fillId="0" borderId="23" xfId="2" applyFont="1" applyBorder="1" applyAlignment="1">
      <alignment vertical="center"/>
    </xf>
    <xf numFmtId="0" fontId="12" fillId="0" borderId="84" xfId="2" applyBorder="1" applyAlignment="1">
      <alignment horizontal="center" vertical="center"/>
    </xf>
    <xf numFmtId="0" fontId="12" fillId="0" borderId="22" xfId="2" applyBorder="1" applyAlignment="1">
      <alignment horizontal="center" vertical="center"/>
    </xf>
    <xf numFmtId="0" fontId="12" fillId="0" borderId="45" xfId="2" applyBorder="1" applyAlignment="1">
      <alignment horizontal="center" vertical="center"/>
    </xf>
    <xf numFmtId="0" fontId="12" fillId="0" borderId="23" xfId="2" applyBorder="1" applyAlignment="1">
      <alignment horizontal="center" vertical="center"/>
    </xf>
    <xf numFmtId="0" fontId="12" fillId="0" borderId="27" xfId="2" applyBorder="1" applyAlignment="1">
      <alignment horizontal="center"/>
    </xf>
    <xf numFmtId="0" fontId="12" fillId="0" borderId="27" xfId="2" applyBorder="1" applyAlignment="1">
      <alignment horizontal="left"/>
    </xf>
    <xf numFmtId="0" fontId="12" fillId="0" borderId="4" xfId="2" applyBorder="1" applyAlignment="1">
      <alignment horizontal="center" shrinkToFit="1"/>
    </xf>
    <xf numFmtId="0" fontId="12" fillId="0" borderId="9" xfId="2" applyBorder="1" applyAlignment="1">
      <alignment horizontal="center"/>
    </xf>
    <xf numFmtId="0" fontId="12" fillId="0" borderId="10" xfId="2" applyBorder="1" applyAlignment="1">
      <alignment horizontal="center"/>
    </xf>
    <xf numFmtId="0" fontId="12" fillId="0" borderId="12" xfId="2" applyBorder="1" applyAlignment="1">
      <alignment horizontal="center"/>
    </xf>
  </cellXfs>
  <cellStyles count="9">
    <cellStyle name="桁区切り" xfId="1" builtinId="6"/>
    <cellStyle name="桁区切り 2" xfId="6"/>
    <cellStyle name="桁区切り 3" xfId="4"/>
    <cellStyle name="標準" xfId="0" builtinId="0"/>
    <cellStyle name="標準 2" xfId="2"/>
    <cellStyle name="標準 2 2" xfId="3"/>
    <cellStyle name="標準 2 3" xfId="5"/>
    <cellStyle name="標準 3" xfId="7"/>
    <cellStyle name="標準 4" xfId="8"/>
  </cellStyles>
  <dxfs count="0"/>
  <tableStyles count="0" defaultTableStyle="TableStyleMedium9" defaultPivotStyle="PivotStyleLight16"/>
  <colors>
    <mruColors>
      <color rgb="FFCCFFCC"/>
      <color rgb="FFFFE1FF"/>
      <color rgb="FFFFFFCC"/>
      <color rgb="FFFFFF99"/>
      <color rgb="FFFFCCFF"/>
      <color rgb="FF00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01\user\142900573\&#12487;&#12473;&#12463;&#12488;&#12483;&#12503;\&#25552;&#20986;&#26360;&#39006;&#27096;&#24335;&#65288;3&#2110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01\user\142900573\&#12487;&#12473;&#12463;&#12488;&#12483;&#12503;\&#25552;&#20986;&#26360;&#39006;&#27096;&#24335;&#65288;3&#21106;&#6528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単価等"/>
      <sheetName val="単価表一覧"/>
      <sheetName val="コンボボックス用シート"/>
      <sheetName val="機構P"/>
      <sheetName val="整理番号表"/>
      <sheetName val="整理番号表（融資主体型補助事業）"/>
      <sheetName val="番号表"/>
    </sheetNames>
    <sheetDataSet>
      <sheetData sheetId="0"/>
      <sheetData sheetId="1"/>
      <sheetData sheetId="2"/>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コンボボックス用シート"/>
      <sheetName val="単価表一覧"/>
      <sheetName val="整理番号表"/>
      <sheetName val="機構P"/>
      <sheetName val="整理番号表（融資主体型補助事業）"/>
      <sheetName val="単価等"/>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助成対象者 (○○)"/>
      <sheetName val="販売計画"/>
      <sheetName val="収支計画"/>
      <sheetName val="付加価値額計画"/>
    </sheetNames>
    <sheetDataSet>
      <sheetData sheetId="0" refreshError="1"/>
      <sheetData sheetId="1">
        <row r="93">
          <cell r="D93">
            <v>14512500</v>
          </cell>
          <cell r="F93">
            <v>14512500</v>
          </cell>
          <cell r="H93">
            <v>14512500</v>
          </cell>
          <cell r="J93">
            <v>15511500</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助成対象者 (○○)"/>
      <sheetName val="販売計画"/>
      <sheetName val="収支計画"/>
      <sheetName val="付加価値額計画"/>
    </sheetNames>
    <sheetDataSet>
      <sheetData sheetId="0"/>
      <sheetData sheetId="1">
        <row r="78">
          <cell r="E78" t="str">
            <v>円</v>
          </cell>
          <cell r="G78" t="str">
            <v>円</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AO67"/>
  <sheetViews>
    <sheetView tabSelected="1" view="pageBreakPreview" topLeftCell="B1" zoomScaleNormal="100" zoomScaleSheetLayoutView="100" workbookViewId="0">
      <selection activeCell="AZ8" sqref="AZ8"/>
    </sheetView>
  </sheetViews>
  <sheetFormatPr defaultColWidth="2.625" defaultRowHeight="15" customHeight="1" x14ac:dyDescent="0.15"/>
  <cols>
    <col min="1" max="24" width="2.625" style="69"/>
    <col min="25" max="25" width="4.25" style="69" customWidth="1"/>
    <col min="26" max="26" width="3.5" style="69" bestFit="1" customWidth="1"/>
    <col min="27" max="27" width="2.625" style="69"/>
    <col min="28" max="28" width="3.5" style="69" bestFit="1" customWidth="1"/>
    <col min="29" max="29" width="2.625" style="69"/>
    <col min="30" max="30" width="3.5" style="69" bestFit="1" customWidth="1"/>
    <col min="31" max="33" width="2.625" style="69"/>
    <col min="34" max="34" width="17.75" style="69" customWidth="1"/>
    <col min="35" max="16384" width="2.625" style="69"/>
  </cols>
  <sheetData>
    <row r="1" spans="2:41" ht="15" customHeight="1" x14ac:dyDescent="0.15">
      <c r="B1" s="240" t="s">
        <v>94</v>
      </c>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row>
    <row r="2" spans="2:41" ht="33" customHeight="1" x14ac:dyDescent="0.15">
      <c r="B2" s="241" t="s">
        <v>383</v>
      </c>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row>
    <row r="3" spans="2:41" ht="13.5" customHeight="1" x14ac:dyDescent="0.15"/>
    <row r="4" spans="2:41" ht="15" customHeight="1" x14ac:dyDescent="0.15">
      <c r="B4" s="242" t="s">
        <v>92</v>
      </c>
      <c r="C4" s="242"/>
      <c r="D4" s="242"/>
      <c r="E4" s="242"/>
      <c r="F4" s="242"/>
      <c r="G4" s="245" t="s">
        <v>121</v>
      </c>
      <c r="H4" s="246"/>
      <c r="I4" s="246"/>
      <c r="J4" s="242" t="s">
        <v>93</v>
      </c>
      <c r="K4" s="242"/>
      <c r="L4" s="242"/>
      <c r="M4" s="245" t="s">
        <v>122</v>
      </c>
      <c r="N4" s="246"/>
      <c r="O4" s="246"/>
      <c r="P4" s="243" t="s">
        <v>120</v>
      </c>
      <c r="Q4" s="243"/>
      <c r="R4" s="243"/>
      <c r="S4" s="243"/>
      <c r="T4" s="243"/>
      <c r="U4" s="244" t="s">
        <v>106</v>
      </c>
      <c r="V4" s="244"/>
      <c r="W4" s="244"/>
      <c r="X4" s="244"/>
      <c r="Y4" s="244"/>
      <c r="AA4" s="251"/>
      <c r="AB4" s="251"/>
      <c r="AC4" s="251"/>
      <c r="AD4" s="251"/>
      <c r="AE4" s="251"/>
      <c r="AF4" s="251"/>
      <c r="AG4" s="251"/>
      <c r="AH4" s="251"/>
      <c r="AI4" s="251"/>
      <c r="AJ4" s="252"/>
      <c r="AK4" s="252"/>
      <c r="AL4" s="252"/>
      <c r="AM4" s="252"/>
      <c r="AN4" s="252"/>
      <c r="AO4" s="207"/>
    </row>
    <row r="5" spans="2:41" ht="15" customHeight="1" x14ac:dyDescent="0.15">
      <c r="B5" s="71"/>
      <c r="C5" s="71"/>
      <c r="D5" s="71"/>
      <c r="E5" s="71"/>
      <c r="F5" s="71"/>
      <c r="G5" s="72"/>
      <c r="H5" s="72"/>
      <c r="I5" s="72"/>
      <c r="J5" s="72"/>
      <c r="K5" s="71"/>
      <c r="L5" s="71"/>
      <c r="M5" s="71"/>
      <c r="N5" s="72"/>
      <c r="O5" s="72"/>
      <c r="P5" s="72"/>
      <c r="Q5" s="72"/>
      <c r="R5" s="71"/>
      <c r="S5" s="71"/>
      <c r="T5" s="71"/>
      <c r="U5" s="71"/>
      <c r="V5" s="71"/>
      <c r="W5" s="71"/>
      <c r="X5" s="73"/>
      <c r="Y5" s="73"/>
      <c r="Z5" s="73"/>
      <c r="AA5" s="73"/>
      <c r="AB5" s="73"/>
      <c r="AC5" s="73"/>
      <c r="AD5" s="70"/>
      <c r="AE5" s="70"/>
      <c r="AF5" s="70"/>
      <c r="AG5" s="70"/>
      <c r="AH5" s="70"/>
      <c r="AI5" s="70"/>
      <c r="AJ5" s="70"/>
      <c r="AK5" s="70"/>
      <c r="AL5" s="70"/>
      <c r="AM5" s="70"/>
      <c r="AN5" s="70"/>
    </row>
    <row r="6" spans="2:41" ht="15" customHeight="1" x14ac:dyDescent="0.15">
      <c r="B6" s="71"/>
      <c r="C6" s="71"/>
      <c r="D6" s="74"/>
      <c r="E6" s="74"/>
      <c r="F6" s="74"/>
      <c r="G6" s="75" t="s">
        <v>95</v>
      </c>
      <c r="H6" s="75"/>
      <c r="I6" s="75"/>
      <c r="J6" s="76" t="s">
        <v>99</v>
      </c>
      <c r="K6" s="248" t="s">
        <v>123</v>
      </c>
      <c r="L6" s="248"/>
      <c r="M6" s="248"/>
      <c r="N6" s="77"/>
      <c r="O6" s="255" t="s">
        <v>98</v>
      </c>
      <c r="P6" s="255"/>
      <c r="Q6" s="249" t="s">
        <v>100</v>
      </c>
      <c r="R6" s="249"/>
      <c r="S6" s="249"/>
      <c r="T6" s="249"/>
      <c r="U6" s="249"/>
      <c r="V6" s="249"/>
      <c r="W6" s="249"/>
      <c r="X6" s="249"/>
      <c r="Y6" s="78"/>
      <c r="Z6" s="256" t="s">
        <v>105</v>
      </c>
      <c r="AA6" s="256"/>
      <c r="AB6" s="256"/>
      <c r="AC6" s="249" t="s">
        <v>393</v>
      </c>
      <c r="AD6" s="249"/>
      <c r="AE6" s="249"/>
      <c r="AF6" s="249"/>
      <c r="AG6" s="249"/>
      <c r="AH6" s="249"/>
      <c r="AI6" s="249"/>
      <c r="AJ6" s="249"/>
      <c r="AK6" s="249"/>
      <c r="AL6" s="249"/>
      <c r="AM6" s="249"/>
      <c r="AN6" s="249"/>
    </row>
    <row r="7" spans="2:41" ht="15" customHeight="1" x14ac:dyDescent="0.15">
      <c r="B7" s="71"/>
      <c r="C7" s="71"/>
      <c r="D7" s="74"/>
      <c r="E7" s="74"/>
      <c r="F7" s="74"/>
      <c r="G7" s="75" t="s">
        <v>96</v>
      </c>
      <c r="H7" s="75"/>
      <c r="I7" s="75"/>
      <c r="J7" s="247" t="s">
        <v>97</v>
      </c>
      <c r="K7" s="247"/>
      <c r="L7" s="247"/>
      <c r="M7" s="249" t="s">
        <v>101</v>
      </c>
      <c r="N7" s="249"/>
      <c r="O7" s="249"/>
      <c r="P7" s="249"/>
      <c r="Q7" s="249"/>
      <c r="R7" s="249"/>
      <c r="S7" s="247" t="s">
        <v>102</v>
      </c>
      <c r="T7" s="247"/>
      <c r="U7" s="249" t="s">
        <v>103</v>
      </c>
      <c r="V7" s="249"/>
      <c r="W7" s="249"/>
      <c r="X7" s="249"/>
      <c r="Y7" s="249"/>
      <c r="Z7" s="250" t="s">
        <v>104</v>
      </c>
      <c r="AA7" s="250"/>
      <c r="AB7" s="253" t="s">
        <v>119</v>
      </c>
      <c r="AC7" s="254"/>
      <c r="AD7" s="254"/>
      <c r="AE7" s="254"/>
      <c r="AF7" s="254"/>
      <c r="AG7" s="254"/>
      <c r="AH7" s="254"/>
      <c r="AI7" s="254"/>
      <c r="AJ7" s="254"/>
      <c r="AK7" s="254"/>
      <c r="AL7" s="254"/>
      <c r="AM7" s="254"/>
      <c r="AN7" s="254"/>
    </row>
    <row r="9" spans="2:41" ht="18" customHeight="1" x14ac:dyDescent="0.15">
      <c r="B9" s="230" t="s">
        <v>335</v>
      </c>
      <c r="C9" s="230"/>
      <c r="D9" s="230"/>
      <c r="E9" s="230"/>
      <c r="F9" s="230"/>
      <c r="G9" s="230"/>
      <c r="H9" s="230"/>
      <c r="I9" s="231"/>
      <c r="J9" s="231"/>
      <c r="K9" s="231"/>
    </row>
    <row r="10" spans="2:41" ht="18" customHeight="1" x14ac:dyDescent="0.15">
      <c r="B10" s="259" t="s">
        <v>394</v>
      </c>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row>
    <row r="11" spans="2:41" ht="32.25" customHeight="1" x14ac:dyDescent="0.15">
      <c r="B11" s="307">
        <v>1</v>
      </c>
      <c r="C11" s="308"/>
      <c r="D11" s="270" t="s">
        <v>386</v>
      </c>
      <c r="E11" s="270"/>
      <c r="F11" s="270"/>
      <c r="G11" s="270"/>
      <c r="H11" s="315" t="s">
        <v>341</v>
      </c>
      <c r="I11" s="316"/>
      <c r="J11" s="316"/>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6"/>
      <c r="AJ11" s="316"/>
      <c r="AK11" s="316"/>
      <c r="AL11" s="316"/>
      <c r="AM11" s="316"/>
      <c r="AN11" s="317"/>
    </row>
    <row r="12" spans="2:41" ht="32.25" customHeight="1" x14ac:dyDescent="0.15">
      <c r="B12" s="309"/>
      <c r="C12" s="310"/>
      <c r="D12" s="270"/>
      <c r="E12" s="270"/>
      <c r="F12" s="270"/>
      <c r="G12" s="270"/>
      <c r="H12" s="318" t="s">
        <v>345</v>
      </c>
      <c r="I12" s="318"/>
      <c r="J12" s="318"/>
      <c r="K12" s="318"/>
      <c r="L12" s="318"/>
      <c r="M12" s="318"/>
      <c r="N12" s="318"/>
      <c r="O12" s="260" t="s">
        <v>344</v>
      </c>
      <c r="P12" s="260"/>
      <c r="Q12" s="260"/>
      <c r="R12" s="260"/>
      <c r="S12" s="260"/>
      <c r="T12" s="260"/>
      <c r="U12" s="260"/>
      <c r="V12" s="260"/>
      <c r="W12" s="260"/>
      <c r="X12" s="260"/>
      <c r="Y12" s="260"/>
      <c r="Z12" s="260"/>
      <c r="AA12" s="260"/>
      <c r="AB12" s="260"/>
      <c r="AC12" s="260"/>
      <c r="AD12" s="260"/>
      <c r="AE12" s="260"/>
      <c r="AF12" s="260"/>
      <c r="AG12" s="260"/>
      <c r="AH12" s="260"/>
      <c r="AI12" s="261">
        <v>1</v>
      </c>
      <c r="AJ12" s="261"/>
      <c r="AK12" s="262"/>
      <c r="AL12" s="319" t="s">
        <v>342</v>
      </c>
      <c r="AM12" s="320"/>
      <c r="AN12" s="321"/>
    </row>
    <row r="13" spans="2:41" ht="32.25" customHeight="1" x14ac:dyDescent="0.15">
      <c r="B13" s="309"/>
      <c r="C13" s="310"/>
      <c r="D13" s="270"/>
      <c r="E13" s="270"/>
      <c r="F13" s="270"/>
      <c r="G13" s="270"/>
      <c r="H13" s="318"/>
      <c r="I13" s="318"/>
      <c r="J13" s="318"/>
      <c r="K13" s="318"/>
      <c r="L13" s="318"/>
      <c r="M13" s="318"/>
      <c r="N13" s="318"/>
      <c r="O13" s="258" t="s">
        <v>395</v>
      </c>
      <c r="P13" s="258"/>
      <c r="Q13" s="258"/>
      <c r="R13" s="258"/>
      <c r="S13" s="258"/>
      <c r="T13" s="258"/>
      <c r="U13" s="258"/>
      <c r="V13" s="258"/>
      <c r="W13" s="258"/>
      <c r="X13" s="258"/>
      <c r="Y13" s="258"/>
      <c r="Z13" s="258"/>
      <c r="AA13" s="258"/>
      <c r="AB13" s="258"/>
      <c r="AC13" s="258"/>
      <c r="AD13" s="258"/>
      <c r="AE13" s="258"/>
      <c r="AF13" s="258"/>
      <c r="AG13" s="258"/>
      <c r="AH13" s="258"/>
      <c r="AI13" s="263">
        <v>2</v>
      </c>
      <c r="AJ13" s="263"/>
      <c r="AK13" s="264"/>
      <c r="AL13" s="319"/>
      <c r="AM13" s="320"/>
      <c r="AN13" s="321"/>
    </row>
    <row r="14" spans="2:41" ht="32.25" customHeight="1" x14ac:dyDescent="0.15">
      <c r="B14" s="309"/>
      <c r="C14" s="310"/>
      <c r="D14" s="270"/>
      <c r="E14" s="270"/>
      <c r="F14" s="270"/>
      <c r="G14" s="270"/>
      <c r="H14" s="318" t="s">
        <v>346</v>
      </c>
      <c r="I14" s="318"/>
      <c r="J14" s="318"/>
      <c r="K14" s="318"/>
      <c r="L14" s="318"/>
      <c r="M14" s="318"/>
      <c r="N14" s="318"/>
      <c r="O14" s="258" t="s">
        <v>396</v>
      </c>
      <c r="P14" s="258"/>
      <c r="Q14" s="258"/>
      <c r="R14" s="258"/>
      <c r="S14" s="258"/>
      <c r="T14" s="258"/>
      <c r="U14" s="258"/>
      <c r="V14" s="258"/>
      <c r="W14" s="258"/>
      <c r="X14" s="258"/>
      <c r="Y14" s="258"/>
      <c r="Z14" s="258"/>
      <c r="AA14" s="258"/>
      <c r="AB14" s="258"/>
      <c r="AC14" s="258"/>
      <c r="AD14" s="258"/>
      <c r="AE14" s="258"/>
      <c r="AF14" s="258"/>
      <c r="AG14" s="258"/>
      <c r="AH14" s="258"/>
      <c r="AI14" s="263">
        <v>3</v>
      </c>
      <c r="AJ14" s="263"/>
      <c r="AK14" s="264"/>
      <c r="AL14" s="319"/>
      <c r="AM14" s="320"/>
      <c r="AN14" s="321"/>
    </row>
    <row r="15" spans="2:41" ht="32.25" customHeight="1" x14ac:dyDescent="0.15">
      <c r="B15" s="309"/>
      <c r="C15" s="310"/>
      <c r="D15" s="270"/>
      <c r="E15" s="270"/>
      <c r="F15" s="270"/>
      <c r="G15" s="270"/>
      <c r="H15" s="318"/>
      <c r="I15" s="318"/>
      <c r="J15" s="318"/>
      <c r="K15" s="318"/>
      <c r="L15" s="318"/>
      <c r="M15" s="318"/>
      <c r="N15" s="318"/>
      <c r="O15" s="258" t="s">
        <v>397</v>
      </c>
      <c r="P15" s="258"/>
      <c r="Q15" s="258"/>
      <c r="R15" s="258"/>
      <c r="S15" s="258"/>
      <c r="T15" s="258"/>
      <c r="U15" s="258"/>
      <c r="V15" s="258"/>
      <c r="W15" s="258"/>
      <c r="X15" s="258"/>
      <c r="Y15" s="258"/>
      <c r="Z15" s="258"/>
      <c r="AA15" s="258"/>
      <c r="AB15" s="258"/>
      <c r="AC15" s="258"/>
      <c r="AD15" s="258"/>
      <c r="AE15" s="258"/>
      <c r="AF15" s="258"/>
      <c r="AG15" s="258"/>
      <c r="AH15" s="258"/>
      <c r="AI15" s="263">
        <v>4</v>
      </c>
      <c r="AJ15" s="263"/>
      <c r="AK15" s="264"/>
      <c r="AL15" s="319"/>
      <c r="AM15" s="320"/>
      <c r="AN15" s="321"/>
    </row>
    <row r="16" spans="2:41" ht="32.25" customHeight="1" x14ac:dyDescent="0.15">
      <c r="B16" s="309"/>
      <c r="C16" s="310"/>
      <c r="D16" s="270"/>
      <c r="E16" s="270"/>
      <c r="F16" s="270"/>
      <c r="G16" s="270"/>
      <c r="H16" s="318"/>
      <c r="I16" s="318"/>
      <c r="J16" s="318"/>
      <c r="K16" s="318"/>
      <c r="L16" s="318"/>
      <c r="M16" s="318"/>
      <c r="N16" s="318"/>
      <c r="O16" s="258" t="s">
        <v>347</v>
      </c>
      <c r="P16" s="258"/>
      <c r="Q16" s="258"/>
      <c r="R16" s="258"/>
      <c r="S16" s="258"/>
      <c r="T16" s="258"/>
      <c r="U16" s="258"/>
      <c r="V16" s="258"/>
      <c r="W16" s="258"/>
      <c r="X16" s="258"/>
      <c r="Y16" s="258"/>
      <c r="Z16" s="258"/>
      <c r="AA16" s="258"/>
      <c r="AB16" s="258"/>
      <c r="AC16" s="258"/>
      <c r="AD16" s="258"/>
      <c r="AE16" s="258"/>
      <c r="AF16" s="258"/>
      <c r="AG16" s="258"/>
      <c r="AH16" s="258"/>
      <c r="AI16" s="263">
        <v>5</v>
      </c>
      <c r="AJ16" s="263"/>
      <c r="AK16" s="264"/>
      <c r="AL16" s="319"/>
      <c r="AM16" s="320"/>
      <c r="AN16" s="321"/>
    </row>
    <row r="17" spans="2:40" ht="32.25" customHeight="1" x14ac:dyDescent="0.15">
      <c r="B17" s="309"/>
      <c r="C17" s="310"/>
      <c r="D17" s="270"/>
      <c r="E17" s="270"/>
      <c r="F17" s="270"/>
      <c r="G17" s="270"/>
      <c r="H17" s="318"/>
      <c r="I17" s="318"/>
      <c r="J17" s="318"/>
      <c r="K17" s="318"/>
      <c r="L17" s="318"/>
      <c r="M17" s="318"/>
      <c r="N17" s="318"/>
      <c r="O17" s="258" t="s">
        <v>348</v>
      </c>
      <c r="P17" s="258"/>
      <c r="Q17" s="258"/>
      <c r="R17" s="258"/>
      <c r="S17" s="258"/>
      <c r="T17" s="258"/>
      <c r="U17" s="258"/>
      <c r="V17" s="258"/>
      <c r="W17" s="258"/>
      <c r="X17" s="258"/>
      <c r="Y17" s="258"/>
      <c r="Z17" s="258"/>
      <c r="AA17" s="258"/>
      <c r="AB17" s="258"/>
      <c r="AC17" s="258"/>
      <c r="AD17" s="258"/>
      <c r="AE17" s="258"/>
      <c r="AF17" s="258"/>
      <c r="AG17" s="258"/>
      <c r="AH17" s="258"/>
      <c r="AI17" s="263">
        <v>6</v>
      </c>
      <c r="AJ17" s="263"/>
      <c r="AK17" s="264"/>
      <c r="AL17" s="319"/>
      <c r="AM17" s="320"/>
      <c r="AN17" s="321"/>
    </row>
    <row r="18" spans="2:40" ht="32.25" customHeight="1" thickBot="1" x14ac:dyDescent="0.2">
      <c r="B18" s="309"/>
      <c r="C18" s="310"/>
      <c r="D18" s="270"/>
      <c r="E18" s="270"/>
      <c r="F18" s="270"/>
      <c r="G18" s="270"/>
      <c r="H18" s="325"/>
      <c r="I18" s="325"/>
      <c r="J18" s="325"/>
      <c r="K18" s="325"/>
      <c r="L18" s="325"/>
      <c r="M18" s="325"/>
      <c r="N18" s="325"/>
      <c r="O18" s="273" t="s">
        <v>349</v>
      </c>
      <c r="P18" s="273"/>
      <c r="Q18" s="273"/>
      <c r="R18" s="273"/>
      <c r="S18" s="273"/>
      <c r="T18" s="273"/>
      <c r="U18" s="273"/>
      <c r="V18" s="273"/>
      <c r="W18" s="273"/>
      <c r="X18" s="273"/>
      <c r="Y18" s="273"/>
      <c r="Z18" s="273"/>
      <c r="AA18" s="273"/>
      <c r="AB18" s="273"/>
      <c r="AC18" s="273"/>
      <c r="AD18" s="273"/>
      <c r="AE18" s="273"/>
      <c r="AF18" s="273"/>
      <c r="AG18" s="273"/>
      <c r="AH18" s="273"/>
      <c r="AI18" s="274">
        <v>7</v>
      </c>
      <c r="AJ18" s="274"/>
      <c r="AK18" s="303"/>
      <c r="AL18" s="322"/>
      <c r="AM18" s="323"/>
      <c r="AN18" s="324"/>
    </row>
    <row r="19" spans="2:40" ht="32.25" customHeight="1" thickBot="1" x14ac:dyDescent="0.2">
      <c r="B19" s="309"/>
      <c r="C19" s="310"/>
      <c r="D19" s="270" t="s">
        <v>384</v>
      </c>
      <c r="E19" s="270"/>
      <c r="F19" s="270"/>
      <c r="G19" s="270"/>
      <c r="H19" s="326" t="s">
        <v>350</v>
      </c>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c r="AN19" s="328"/>
    </row>
    <row r="20" spans="2:40" ht="32.25" customHeight="1" x14ac:dyDescent="0.15">
      <c r="B20" s="309"/>
      <c r="C20" s="310"/>
      <c r="D20" s="270"/>
      <c r="E20" s="270"/>
      <c r="F20" s="270"/>
      <c r="G20" s="270"/>
      <c r="H20" s="318" t="s">
        <v>343</v>
      </c>
      <c r="I20" s="318"/>
      <c r="J20" s="318"/>
      <c r="K20" s="318"/>
      <c r="L20" s="318"/>
      <c r="M20" s="318"/>
      <c r="N20" s="318"/>
      <c r="O20" s="257" t="s">
        <v>351</v>
      </c>
      <c r="P20" s="257"/>
      <c r="Q20" s="257"/>
      <c r="R20" s="257"/>
      <c r="S20" s="257"/>
      <c r="T20" s="257"/>
      <c r="U20" s="257"/>
      <c r="V20" s="257"/>
      <c r="W20" s="257"/>
      <c r="X20" s="257"/>
      <c r="Y20" s="257"/>
      <c r="Z20" s="257"/>
      <c r="AA20" s="257"/>
      <c r="AB20" s="257"/>
      <c r="AC20" s="257"/>
      <c r="AD20" s="257"/>
      <c r="AE20" s="257"/>
      <c r="AF20" s="257"/>
      <c r="AG20" s="257"/>
      <c r="AH20" s="257"/>
      <c r="AI20" s="265">
        <v>1</v>
      </c>
      <c r="AJ20" s="265"/>
      <c r="AK20" s="266"/>
      <c r="AL20" s="329" t="s">
        <v>342</v>
      </c>
      <c r="AM20" s="330"/>
      <c r="AN20" s="331"/>
    </row>
    <row r="21" spans="2:40" ht="32.25" customHeight="1" x14ac:dyDescent="0.15">
      <c r="B21" s="309"/>
      <c r="C21" s="310"/>
      <c r="D21" s="270"/>
      <c r="E21" s="270"/>
      <c r="F21" s="270"/>
      <c r="G21" s="270"/>
      <c r="H21" s="318"/>
      <c r="I21" s="318"/>
      <c r="J21" s="318"/>
      <c r="K21" s="318"/>
      <c r="L21" s="318"/>
      <c r="M21" s="318"/>
      <c r="N21" s="318"/>
      <c r="O21" s="258" t="s">
        <v>352</v>
      </c>
      <c r="P21" s="258"/>
      <c r="Q21" s="258"/>
      <c r="R21" s="258"/>
      <c r="S21" s="258"/>
      <c r="T21" s="258"/>
      <c r="U21" s="258"/>
      <c r="V21" s="258"/>
      <c r="W21" s="258"/>
      <c r="X21" s="258"/>
      <c r="Y21" s="258"/>
      <c r="Z21" s="258"/>
      <c r="AA21" s="258"/>
      <c r="AB21" s="258"/>
      <c r="AC21" s="258"/>
      <c r="AD21" s="258"/>
      <c r="AE21" s="258"/>
      <c r="AF21" s="258"/>
      <c r="AG21" s="258"/>
      <c r="AH21" s="258"/>
      <c r="AI21" s="263">
        <v>2</v>
      </c>
      <c r="AJ21" s="263"/>
      <c r="AK21" s="264"/>
      <c r="AL21" s="319"/>
      <c r="AM21" s="320"/>
      <c r="AN21" s="321"/>
    </row>
    <row r="22" spans="2:40" ht="32.25" customHeight="1" x14ac:dyDescent="0.15">
      <c r="B22" s="309"/>
      <c r="C22" s="310"/>
      <c r="D22" s="270"/>
      <c r="E22" s="270"/>
      <c r="F22" s="270"/>
      <c r="G22" s="270"/>
      <c r="H22" s="318" t="s">
        <v>353</v>
      </c>
      <c r="I22" s="318"/>
      <c r="J22" s="318"/>
      <c r="K22" s="318"/>
      <c r="L22" s="318"/>
      <c r="M22" s="318"/>
      <c r="N22" s="318"/>
      <c r="O22" s="258" t="s">
        <v>354</v>
      </c>
      <c r="P22" s="258"/>
      <c r="Q22" s="258"/>
      <c r="R22" s="258"/>
      <c r="S22" s="258"/>
      <c r="T22" s="258"/>
      <c r="U22" s="258"/>
      <c r="V22" s="258"/>
      <c r="W22" s="258"/>
      <c r="X22" s="258"/>
      <c r="Y22" s="258"/>
      <c r="Z22" s="258"/>
      <c r="AA22" s="258"/>
      <c r="AB22" s="258"/>
      <c r="AC22" s="258"/>
      <c r="AD22" s="258"/>
      <c r="AE22" s="258"/>
      <c r="AF22" s="258"/>
      <c r="AG22" s="258"/>
      <c r="AH22" s="258"/>
      <c r="AI22" s="263">
        <v>3</v>
      </c>
      <c r="AJ22" s="263"/>
      <c r="AK22" s="264"/>
      <c r="AL22" s="319"/>
      <c r="AM22" s="320"/>
      <c r="AN22" s="321"/>
    </row>
    <row r="23" spans="2:40" ht="32.25" customHeight="1" x14ac:dyDescent="0.15">
      <c r="B23" s="309"/>
      <c r="C23" s="310"/>
      <c r="D23" s="270"/>
      <c r="E23" s="270"/>
      <c r="F23" s="270"/>
      <c r="G23" s="270"/>
      <c r="H23" s="318"/>
      <c r="I23" s="318"/>
      <c r="J23" s="318"/>
      <c r="K23" s="318"/>
      <c r="L23" s="318"/>
      <c r="M23" s="318"/>
      <c r="N23" s="318"/>
      <c r="O23" s="258" t="s">
        <v>355</v>
      </c>
      <c r="P23" s="258"/>
      <c r="Q23" s="258"/>
      <c r="R23" s="258"/>
      <c r="S23" s="258"/>
      <c r="T23" s="258"/>
      <c r="U23" s="258"/>
      <c r="V23" s="258"/>
      <c r="W23" s="258"/>
      <c r="X23" s="258"/>
      <c r="Y23" s="258"/>
      <c r="Z23" s="258"/>
      <c r="AA23" s="258"/>
      <c r="AB23" s="258"/>
      <c r="AC23" s="258"/>
      <c r="AD23" s="258"/>
      <c r="AE23" s="258"/>
      <c r="AF23" s="258"/>
      <c r="AG23" s="258"/>
      <c r="AH23" s="258"/>
      <c r="AI23" s="263">
        <v>4</v>
      </c>
      <c r="AJ23" s="263"/>
      <c r="AK23" s="264"/>
      <c r="AL23" s="319"/>
      <c r="AM23" s="320"/>
      <c r="AN23" s="321"/>
    </row>
    <row r="24" spans="2:40" ht="32.25" customHeight="1" x14ac:dyDescent="0.15">
      <c r="B24" s="309"/>
      <c r="C24" s="310"/>
      <c r="D24" s="270"/>
      <c r="E24" s="270"/>
      <c r="F24" s="270"/>
      <c r="G24" s="270"/>
      <c r="H24" s="318" t="s">
        <v>346</v>
      </c>
      <c r="I24" s="318"/>
      <c r="J24" s="318"/>
      <c r="K24" s="318"/>
      <c r="L24" s="318"/>
      <c r="M24" s="318"/>
      <c r="N24" s="318"/>
      <c r="O24" s="258" t="s">
        <v>356</v>
      </c>
      <c r="P24" s="258"/>
      <c r="Q24" s="258"/>
      <c r="R24" s="258"/>
      <c r="S24" s="258"/>
      <c r="T24" s="258"/>
      <c r="U24" s="258"/>
      <c r="V24" s="258"/>
      <c r="W24" s="258"/>
      <c r="X24" s="258"/>
      <c r="Y24" s="258"/>
      <c r="Z24" s="258"/>
      <c r="AA24" s="258"/>
      <c r="AB24" s="258"/>
      <c r="AC24" s="258"/>
      <c r="AD24" s="258"/>
      <c r="AE24" s="258"/>
      <c r="AF24" s="258"/>
      <c r="AG24" s="258"/>
      <c r="AH24" s="258"/>
      <c r="AI24" s="263">
        <v>5</v>
      </c>
      <c r="AJ24" s="263"/>
      <c r="AK24" s="264"/>
      <c r="AL24" s="319"/>
      <c r="AM24" s="320"/>
      <c r="AN24" s="321"/>
    </row>
    <row r="25" spans="2:40" ht="32.25" customHeight="1" x14ac:dyDescent="0.15">
      <c r="B25" s="309"/>
      <c r="C25" s="310"/>
      <c r="D25" s="270"/>
      <c r="E25" s="270"/>
      <c r="F25" s="270"/>
      <c r="G25" s="270"/>
      <c r="H25" s="318"/>
      <c r="I25" s="318"/>
      <c r="J25" s="318"/>
      <c r="K25" s="318"/>
      <c r="L25" s="318"/>
      <c r="M25" s="318"/>
      <c r="N25" s="318"/>
      <c r="O25" s="258" t="s">
        <v>357</v>
      </c>
      <c r="P25" s="258"/>
      <c r="Q25" s="258"/>
      <c r="R25" s="258"/>
      <c r="S25" s="258"/>
      <c r="T25" s="258"/>
      <c r="U25" s="258"/>
      <c r="V25" s="258"/>
      <c r="W25" s="258"/>
      <c r="X25" s="258"/>
      <c r="Y25" s="258"/>
      <c r="Z25" s="258"/>
      <c r="AA25" s="258"/>
      <c r="AB25" s="258"/>
      <c r="AC25" s="258"/>
      <c r="AD25" s="258"/>
      <c r="AE25" s="258"/>
      <c r="AF25" s="258"/>
      <c r="AG25" s="258"/>
      <c r="AH25" s="258"/>
      <c r="AI25" s="263">
        <v>6</v>
      </c>
      <c r="AJ25" s="263"/>
      <c r="AK25" s="264"/>
      <c r="AL25" s="319"/>
      <c r="AM25" s="320"/>
      <c r="AN25" s="321"/>
    </row>
    <row r="26" spans="2:40" ht="32.25" customHeight="1" thickBot="1" x14ac:dyDescent="0.2">
      <c r="B26" s="313"/>
      <c r="C26" s="314"/>
      <c r="D26" s="270"/>
      <c r="E26" s="270"/>
      <c r="F26" s="270"/>
      <c r="G26" s="270"/>
      <c r="H26" s="332"/>
      <c r="I26" s="332"/>
      <c r="J26" s="332"/>
      <c r="K26" s="332"/>
      <c r="L26" s="332"/>
      <c r="M26" s="332"/>
      <c r="N26" s="332"/>
      <c r="O26" s="273" t="s">
        <v>358</v>
      </c>
      <c r="P26" s="273"/>
      <c r="Q26" s="273"/>
      <c r="R26" s="273"/>
      <c r="S26" s="273"/>
      <c r="T26" s="273"/>
      <c r="U26" s="273"/>
      <c r="V26" s="273"/>
      <c r="W26" s="273"/>
      <c r="X26" s="273"/>
      <c r="Y26" s="273"/>
      <c r="Z26" s="273"/>
      <c r="AA26" s="273"/>
      <c r="AB26" s="273"/>
      <c r="AC26" s="273"/>
      <c r="AD26" s="273"/>
      <c r="AE26" s="273"/>
      <c r="AF26" s="273"/>
      <c r="AG26" s="273"/>
      <c r="AH26" s="273"/>
      <c r="AI26" s="274">
        <v>7</v>
      </c>
      <c r="AJ26" s="274"/>
      <c r="AK26" s="303"/>
      <c r="AL26" s="322"/>
      <c r="AM26" s="323"/>
      <c r="AN26" s="324"/>
    </row>
    <row r="27" spans="2:40" ht="32.25" customHeight="1" thickBot="1" x14ac:dyDescent="0.2">
      <c r="B27" s="272">
        <v>2</v>
      </c>
      <c r="C27" s="272"/>
      <c r="D27" s="270" t="s">
        <v>364</v>
      </c>
      <c r="E27" s="270"/>
      <c r="F27" s="270"/>
      <c r="G27" s="270"/>
      <c r="H27" s="276" t="s">
        <v>365</v>
      </c>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8"/>
    </row>
    <row r="28" spans="2:40" ht="32.25" customHeight="1" x14ac:dyDescent="0.15">
      <c r="B28" s="272"/>
      <c r="C28" s="272"/>
      <c r="D28" s="270"/>
      <c r="E28" s="270"/>
      <c r="F28" s="270"/>
      <c r="G28" s="270"/>
      <c r="H28" s="233"/>
      <c r="I28" s="236"/>
      <c r="J28" s="279" t="s">
        <v>398</v>
      </c>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300">
        <v>7</v>
      </c>
      <c r="AJ28" s="300"/>
      <c r="AK28" s="301"/>
      <c r="AL28" s="288" t="s">
        <v>342</v>
      </c>
      <c r="AM28" s="289"/>
      <c r="AN28" s="290"/>
    </row>
    <row r="29" spans="2:40" ht="32.25" customHeight="1" x14ac:dyDescent="0.15">
      <c r="B29" s="272"/>
      <c r="C29" s="272"/>
      <c r="D29" s="270"/>
      <c r="E29" s="270"/>
      <c r="F29" s="270"/>
      <c r="G29" s="270"/>
      <c r="H29" s="233"/>
      <c r="I29" s="236"/>
      <c r="J29" s="258" t="s">
        <v>399</v>
      </c>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63">
        <v>6</v>
      </c>
      <c r="AJ29" s="263"/>
      <c r="AK29" s="264"/>
      <c r="AL29" s="291"/>
      <c r="AM29" s="292"/>
      <c r="AN29" s="293"/>
    </row>
    <row r="30" spans="2:40" ht="32.25" customHeight="1" x14ac:dyDescent="0.15">
      <c r="B30" s="272"/>
      <c r="C30" s="272"/>
      <c r="D30" s="270"/>
      <c r="E30" s="270"/>
      <c r="F30" s="270"/>
      <c r="G30" s="270"/>
      <c r="H30" s="233"/>
      <c r="I30" s="236"/>
      <c r="J30" s="258" t="s">
        <v>400</v>
      </c>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63">
        <v>5</v>
      </c>
      <c r="AJ30" s="263"/>
      <c r="AK30" s="264"/>
      <c r="AL30" s="291"/>
      <c r="AM30" s="292"/>
      <c r="AN30" s="293"/>
    </row>
    <row r="31" spans="2:40" ht="32.25" customHeight="1" x14ac:dyDescent="0.15">
      <c r="B31" s="272"/>
      <c r="C31" s="272"/>
      <c r="D31" s="270"/>
      <c r="E31" s="270"/>
      <c r="F31" s="270"/>
      <c r="G31" s="270"/>
      <c r="H31" s="233"/>
      <c r="I31" s="236"/>
      <c r="J31" s="258" t="s">
        <v>401</v>
      </c>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63">
        <v>4</v>
      </c>
      <c r="AJ31" s="263"/>
      <c r="AK31" s="264"/>
      <c r="AL31" s="291"/>
      <c r="AM31" s="292"/>
      <c r="AN31" s="293"/>
    </row>
    <row r="32" spans="2:40" ht="32.25" customHeight="1" x14ac:dyDescent="0.15">
      <c r="B32" s="272"/>
      <c r="C32" s="272"/>
      <c r="D32" s="270"/>
      <c r="E32" s="270"/>
      <c r="F32" s="270"/>
      <c r="G32" s="270"/>
      <c r="H32" s="233"/>
      <c r="I32" s="236"/>
      <c r="J32" s="258" t="s">
        <v>402</v>
      </c>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63">
        <v>3</v>
      </c>
      <c r="AJ32" s="263"/>
      <c r="AK32" s="264"/>
      <c r="AL32" s="291"/>
      <c r="AM32" s="292"/>
      <c r="AN32" s="293"/>
    </row>
    <row r="33" spans="2:40" ht="32.25" customHeight="1" x14ac:dyDescent="0.15">
      <c r="B33" s="272"/>
      <c r="C33" s="272"/>
      <c r="D33" s="270"/>
      <c r="E33" s="270"/>
      <c r="F33" s="270"/>
      <c r="G33" s="270"/>
      <c r="H33" s="233"/>
      <c r="I33" s="236"/>
      <c r="J33" s="258" t="s">
        <v>403</v>
      </c>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63">
        <v>2</v>
      </c>
      <c r="AJ33" s="263"/>
      <c r="AK33" s="264"/>
      <c r="AL33" s="291"/>
      <c r="AM33" s="292"/>
      <c r="AN33" s="293"/>
    </row>
    <row r="34" spans="2:40" ht="32.25" customHeight="1" thickBot="1" x14ac:dyDescent="0.2">
      <c r="B34" s="272"/>
      <c r="C34" s="272"/>
      <c r="D34" s="270"/>
      <c r="E34" s="270"/>
      <c r="F34" s="270"/>
      <c r="G34" s="270"/>
      <c r="H34" s="235"/>
      <c r="I34" s="237"/>
      <c r="J34" s="273" t="s">
        <v>366</v>
      </c>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4">
        <v>1</v>
      </c>
      <c r="AJ34" s="274"/>
      <c r="AK34" s="303"/>
      <c r="AL34" s="294"/>
      <c r="AM34" s="295"/>
      <c r="AN34" s="296"/>
    </row>
    <row r="35" spans="2:40" ht="32.25" customHeight="1" x14ac:dyDescent="0.15">
      <c r="B35" s="272">
        <v>3</v>
      </c>
      <c r="C35" s="272"/>
      <c r="D35" s="270" t="s">
        <v>367</v>
      </c>
      <c r="E35" s="270"/>
      <c r="F35" s="270"/>
      <c r="G35" s="270"/>
      <c r="H35" s="257" t="s">
        <v>404</v>
      </c>
      <c r="I35" s="257"/>
      <c r="J35" s="257"/>
      <c r="K35" s="257"/>
      <c r="L35" s="257"/>
      <c r="M35" s="257"/>
      <c r="N35" s="257"/>
      <c r="O35" s="257"/>
      <c r="P35" s="257"/>
      <c r="Q35" s="257"/>
      <c r="R35" s="257"/>
      <c r="S35" s="257"/>
      <c r="T35" s="257"/>
      <c r="U35" s="257"/>
      <c r="V35" s="257"/>
      <c r="W35" s="257"/>
      <c r="X35" s="257"/>
      <c r="Y35" s="257"/>
      <c r="Z35" s="257"/>
      <c r="AA35" s="257"/>
      <c r="AB35" s="257"/>
      <c r="AC35" s="257"/>
      <c r="AD35" s="257"/>
      <c r="AE35" s="257"/>
      <c r="AF35" s="257"/>
      <c r="AG35" s="257"/>
      <c r="AH35" s="257"/>
      <c r="AI35" s="265">
        <v>1</v>
      </c>
      <c r="AJ35" s="265"/>
      <c r="AK35" s="286"/>
      <c r="AL35" s="283" t="s">
        <v>342</v>
      </c>
      <c r="AM35" s="284"/>
      <c r="AN35" s="285"/>
    </row>
    <row r="36" spans="2:40" ht="32.25" customHeight="1" thickBot="1" x14ac:dyDescent="0.2">
      <c r="B36" s="272"/>
      <c r="C36" s="272"/>
      <c r="D36" s="270"/>
      <c r="E36" s="270"/>
      <c r="F36" s="270"/>
      <c r="G36" s="270"/>
      <c r="H36" s="273" t="s">
        <v>405</v>
      </c>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4">
        <v>1</v>
      </c>
      <c r="AJ36" s="274"/>
      <c r="AK36" s="275"/>
      <c r="AL36" s="280" t="s">
        <v>342</v>
      </c>
      <c r="AM36" s="281"/>
      <c r="AN36" s="282"/>
    </row>
    <row r="37" spans="2:40" ht="32.25" customHeight="1" x14ac:dyDescent="0.15">
      <c r="B37" s="272">
        <v>4</v>
      </c>
      <c r="C37" s="272"/>
      <c r="D37" s="270" t="s">
        <v>368</v>
      </c>
      <c r="E37" s="270"/>
      <c r="F37" s="270"/>
      <c r="G37" s="270"/>
      <c r="H37" s="257" t="s">
        <v>369</v>
      </c>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65">
        <v>1</v>
      </c>
      <c r="AJ37" s="265"/>
      <c r="AK37" s="286"/>
      <c r="AL37" s="283" t="s">
        <v>342</v>
      </c>
      <c r="AM37" s="284"/>
      <c r="AN37" s="285"/>
    </row>
    <row r="38" spans="2:40" ht="32.25" customHeight="1" x14ac:dyDescent="0.15">
      <c r="B38" s="272"/>
      <c r="C38" s="272"/>
      <c r="D38" s="270"/>
      <c r="E38" s="270"/>
      <c r="F38" s="270"/>
      <c r="G38" s="270"/>
      <c r="H38" s="258" t="s">
        <v>406</v>
      </c>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63">
        <v>1</v>
      </c>
      <c r="AJ38" s="263"/>
      <c r="AK38" s="271"/>
      <c r="AL38" s="267" t="s">
        <v>342</v>
      </c>
      <c r="AM38" s="268"/>
      <c r="AN38" s="269"/>
    </row>
    <row r="39" spans="2:40" ht="32.25" customHeight="1" thickBot="1" x14ac:dyDescent="0.2">
      <c r="B39" s="272"/>
      <c r="C39" s="272"/>
      <c r="D39" s="270"/>
      <c r="E39" s="270"/>
      <c r="F39" s="270"/>
      <c r="G39" s="270"/>
      <c r="H39" s="273" t="s">
        <v>407</v>
      </c>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4">
        <v>2</v>
      </c>
      <c r="AJ39" s="274"/>
      <c r="AK39" s="275"/>
      <c r="AL39" s="280" t="s">
        <v>342</v>
      </c>
      <c r="AM39" s="281"/>
      <c r="AN39" s="282"/>
    </row>
    <row r="40" spans="2:40" ht="27" customHeight="1" x14ac:dyDescent="0.15">
      <c r="B40" s="232" t="s">
        <v>391</v>
      </c>
      <c r="C40" s="232"/>
      <c r="D40" s="232"/>
      <c r="E40" s="232"/>
      <c r="F40" s="232"/>
      <c r="G40" s="232"/>
      <c r="H40" s="234"/>
      <c r="I40" s="228" t="s">
        <v>363</v>
      </c>
      <c r="J40" s="232"/>
      <c r="K40" s="232"/>
      <c r="AI40" s="229"/>
      <c r="AL40" s="229"/>
    </row>
    <row r="41" spans="2:40" ht="32.25" customHeight="1" thickBot="1" x14ac:dyDescent="0.2">
      <c r="B41" s="333" t="s">
        <v>336</v>
      </c>
      <c r="C41" s="333"/>
      <c r="D41" s="334" t="s">
        <v>337</v>
      </c>
      <c r="E41" s="334"/>
      <c r="F41" s="334"/>
      <c r="G41" s="334"/>
      <c r="H41" s="334" t="s">
        <v>338</v>
      </c>
      <c r="I41" s="334"/>
      <c r="J41" s="334"/>
      <c r="K41" s="334"/>
      <c r="L41" s="334"/>
      <c r="M41" s="334"/>
      <c r="N41" s="334"/>
      <c r="O41" s="334"/>
      <c r="P41" s="334"/>
      <c r="Q41" s="334"/>
      <c r="R41" s="334"/>
      <c r="S41" s="334"/>
      <c r="T41" s="334"/>
      <c r="U41" s="334"/>
      <c r="V41" s="334"/>
      <c r="W41" s="334"/>
      <c r="X41" s="334"/>
      <c r="Y41" s="334"/>
      <c r="Z41" s="334"/>
      <c r="AA41" s="334"/>
      <c r="AB41" s="334"/>
      <c r="AC41" s="334"/>
      <c r="AD41" s="334"/>
      <c r="AE41" s="334"/>
      <c r="AF41" s="334"/>
      <c r="AG41" s="334"/>
      <c r="AH41" s="334"/>
      <c r="AI41" s="270" t="s">
        <v>339</v>
      </c>
      <c r="AJ41" s="270"/>
      <c r="AK41" s="270"/>
      <c r="AL41" s="270" t="s">
        <v>340</v>
      </c>
      <c r="AM41" s="270"/>
      <c r="AN41" s="270"/>
    </row>
    <row r="42" spans="2:40" ht="32.25" customHeight="1" x14ac:dyDescent="0.15">
      <c r="B42" s="272">
        <v>5</v>
      </c>
      <c r="C42" s="272"/>
      <c r="D42" s="270" t="s">
        <v>370</v>
      </c>
      <c r="E42" s="270"/>
      <c r="F42" s="270"/>
      <c r="G42" s="270"/>
      <c r="H42" s="257" t="s">
        <v>408</v>
      </c>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63">
        <v>1</v>
      </c>
      <c r="AJ42" s="263"/>
      <c r="AK42" s="271"/>
      <c r="AL42" s="283" t="s">
        <v>342</v>
      </c>
      <c r="AM42" s="284"/>
      <c r="AN42" s="285"/>
    </row>
    <row r="43" spans="2:40" ht="32.25" customHeight="1" x14ac:dyDescent="0.15">
      <c r="B43" s="272"/>
      <c r="C43" s="272"/>
      <c r="D43" s="270"/>
      <c r="E43" s="270"/>
      <c r="F43" s="270"/>
      <c r="G43" s="270"/>
      <c r="H43" s="258" t="s">
        <v>373</v>
      </c>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63">
        <v>1</v>
      </c>
      <c r="AJ43" s="263"/>
      <c r="AK43" s="271"/>
      <c r="AL43" s="267" t="s">
        <v>342</v>
      </c>
      <c r="AM43" s="268"/>
      <c r="AN43" s="269"/>
    </row>
    <row r="44" spans="2:40" ht="32.25" customHeight="1" x14ac:dyDescent="0.15">
      <c r="B44" s="272"/>
      <c r="C44" s="272"/>
      <c r="D44" s="270"/>
      <c r="E44" s="270"/>
      <c r="F44" s="270"/>
      <c r="G44" s="270"/>
      <c r="H44" s="335" t="s">
        <v>372</v>
      </c>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7"/>
      <c r="AI44" s="263">
        <v>1</v>
      </c>
      <c r="AJ44" s="263"/>
      <c r="AK44" s="271"/>
      <c r="AL44" s="267" t="s">
        <v>342</v>
      </c>
      <c r="AM44" s="268"/>
      <c r="AN44" s="269"/>
    </row>
    <row r="45" spans="2:40" ht="32.25" customHeight="1" x14ac:dyDescent="0.15">
      <c r="B45" s="272"/>
      <c r="C45" s="272"/>
      <c r="D45" s="270"/>
      <c r="E45" s="270"/>
      <c r="F45" s="270"/>
      <c r="G45" s="270"/>
      <c r="H45" s="258" t="s">
        <v>371</v>
      </c>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71">
        <v>1</v>
      </c>
      <c r="AJ45" s="341"/>
      <c r="AK45" s="342"/>
      <c r="AL45" s="338" t="s">
        <v>342</v>
      </c>
      <c r="AM45" s="339"/>
      <c r="AN45" s="340"/>
    </row>
    <row r="46" spans="2:40" ht="32.25" customHeight="1" thickBot="1" x14ac:dyDescent="0.2">
      <c r="B46" s="272"/>
      <c r="C46" s="272"/>
      <c r="D46" s="270"/>
      <c r="E46" s="270"/>
      <c r="F46" s="270"/>
      <c r="G46" s="270"/>
      <c r="H46" s="306" t="s">
        <v>387</v>
      </c>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11">
        <v>1</v>
      </c>
      <c r="AJ46" s="311"/>
      <c r="AK46" s="312"/>
      <c r="AL46" s="297" t="s">
        <v>342</v>
      </c>
      <c r="AM46" s="298"/>
      <c r="AN46" s="299"/>
    </row>
    <row r="47" spans="2:40" ht="51" customHeight="1" thickBot="1" x14ac:dyDescent="0.2">
      <c r="B47" s="307">
        <v>6</v>
      </c>
      <c r="C47" s="308"/>
      <c r="D47" s="343" t="s">
        <v>374</v>
      </c>
      <c r="E47" s="344"/>
      <c r="F47" s="344"/>
      <c r="G47" s="345"/>
      <c r="H47" s="357" t="s">
        <v>375</v>
      </c>
      <c r="I47" s="357"/>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270">
        <v>1</v>
      </c>
      <c r="AJ47" s="270"/>
      <c r="AK47" s="358"/>
      <c r="AL47" s="346" t="s">
        <v>342</v>
      </c>
      <c r="AM47" s="347"/>
      <c r="AN47" s="348"/>
    </row>
    <row r="48" spans="2:40" ht="32.25" customHeight="1" x14ac:dyDescent="0.15">
      <c r="B48" s="307">
        <v>7</v>
      </c>
      <c r="C48" s="308"/>
      <c r="D48" s="343" t="s">
        <v>388</v>
      </c>
      <c r="E48" s="344"/>
      <c r="F48" s="344"/>
      <c r="G48" s="345"/>
      <c r="H48" s="355" t="s">
        <v>409</v>
      </c>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355"/>
      <c r="AG48" s="355"/>
      <c r="AH48" s="355"/>
      <c r="AI48" s="355"/>
      <c r="AJ48" s="355"/>
      <c r="AK48" s="355"/>
      <c r="AL48" s="356"/>
      <c r="AM48" s="356"/>
      <c r="AN48" s="356"/>
    </row>
    <row r="49" spans="2:40" ht="32.25" customHeight="1" x14ac:dyDescent="0.15">
      <c r="B49" s="309"/>
      <c r="C49" s="310"/>
      <c r="D49" s="349"/>
      <c r="E49" s="350"/>
      <c r="F49" s="350"/>
      <c r="G49" s="351"/>
      <c r="H49" s="233"/>
      <c r="I49" s="236"/>
      <c r="J49" s="318" t="s">
        <v>389</v>
      </c>
      <c r="K49" s="318"/>
      <c r="L49" s="318"/>
      <c r="M49" s="318"/>
      <c r="N49" s="318"/>
      <c r="O49" s="318"/>
      <c r="P49" s="318"/>
      <c r="Q49" s="318"/>
      <c r="R49" s="318"/>
      <c r="S49" s="318"/>
      <c r="T49" s="318"/>
      <c r="U49" s="318"/>
      <c r="V49" s="318"/>
      <c r="W49" s="318"/>
      <c r="X49" s="318"/>
      <c r="Y49" s="318"/>
      <c r="Z49" s="318"/>
      <c r="AA49" s="318"/>
      <c r="AB49" s="318"/>
      <c r="AC49" s="318"/>
      <c r="AD49" s="318"/>
      <c r="AE49" s="318"/>
      <c r="AF49" s="318"/>
      <c r="AG49" s="318"/>
      <c r="AH49" s="318"/>
      <c r="AI49" s="261">
        <v>1</v>
      </c>
      <c r="AJ49" s="261"/>
      <c r="AK49" s="262"/>
      <c r="AL49" s="319" t="s">
        <v>385</v>
      </c>
      <c r="AM49" s="320"/>
      <c r="AN49" s="321"/>
    </row>
    <row r="50" spans="2:40" ht="32.25" customHeight="1" x14ac:dyDescent="0.15">
      <c r="B50" s="309"/>
      <c r="C50" s="310"/>
      <c r="D50" s="349"/>
      <c r="E50" s="350"/>
      <c r="F50" s="350"/>
      <c r="G50" s="351"/>
      <c r="H50" s="233"/>
      <c r="I50" s="236"/>
      <c r="J50" s="258" t="s">
        <v>390</v>
      </c>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63">
        <v>2</v>
      </c>
      <c r="AJ50" s="263"/>
      <c r="AK50" s="264"/>
      <c r="AL50" s="319"/>
      <c r="AM50" s="320"/>
      <c r="AN50" s="321"/>
    </row>
    <row r="51" spans="2:40" ht="32.25" customHeight="1" thickBot="1" x14ac:dyDescent="0.2">
      <c r="B51" s="313"/>
      <c r="C51" s="314"/>
      <c r="D51" s="352"/>
      <c r="E51" s="353"/>
      <c r="F51" s="353"/>
      <c r="G51" s="354"/>
      <c r="H51" s="235"/>
      <c r="I51" s="237"/>
      <c r="J51" s="273" t="s">
        <v>430</v>
      </c>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4">
        <v>3</v>
      </c>
      <c r="AJ51" s="274"/>
      <c r="AK51" s="303"/>
      <c r="AL51" s="322"/>
      <c r="AM51" s="323"/>
      <c r="AN51" s="324"/>
    </row>
    <row r="52" spans="2:40" ht="32.25" customHeight="1" x14ac:dyDescent="0.15">
      <c r="B52" s="272">
        <v>8</v>
      </c>
      <c r="C52" s="272"/>
      <c r="D52" s="270" t="s">
        <v>376</v>
      </c>
      <c r="E52" s="270"/>
      <c r="F52" s="270"/>
      <c r="G52" s="270"/>
      <c r="H52" s="257" t="s">
        <v>416</v>
      </c>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65">
        <v>1</v>
      </c>
      <c r="AJ52" s="265"/>
      <c r="AK52" s="286"/>
      <c r="AL52" s="283" t="s">
        <v>342</v>
      </c>
      <c r="AM52" s="284"/>
      <c r="AN52" s="285"/>
    </row>
    <row r="53" spans="2:40" ht="32.25" customHeight="1" x14ac:dyDescent="0.15">
      <c r="B53" s="272"/>
      <c r="C53" s="272"/>
      <c r="D53" s="270"/>
      <c r="E53" s="270"/>
      <c r="F53" s="270"/>
      <c r="G53" s="270"/>
      <c r="H53" s="287" t="s">
        <v>417</v>
      </c>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c r="AH53" s="287"/>
      <c r="AI53" s="263">
        <v>1</v>
      </c>
      <c r="AJ53" s="263"/>
      <c r="AK53" s="271"/>
      <c r="AL53" s="267" t="s">
        <v>342</v>
      </c>
      <c r="AM53" s="268"/>
      <c r="AN53" s="269"/>
    </row>
    <row r="54" spans="2:40" ht="32.25" customHeight="1" x14ac:dyDescent="0.15">
      <c r="B54" s="272"/>
      <c r="C54" s="272"/>
      <c r="D54" s="270"/>
      <c r="E54" s="270"/>
      <c r="F54" s="270"/>
      <c r="G54" s="270"/>
      <c r="H54" s="302" t="s">
        <v>418</v>
      </c>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302"/>
      <c r="AI54" s="311">
        <v>1</v>
      </c>
      <c r="AJ54" s="311"/>
      <c r="AK54" s="312"/>
      <c r="AL54" s="267" t="s">
        <v>342</v>
      </c>
      <c r="AM54" s="268"/>
      <c r="AN54" s="269"/>
    </row>
    <row r="55" spans="2:40" ht="32.25" customHeight="1" thickBot="1" x14ac:dyDescent="0.2">
      <c r="B55" s="272"/>
      <c r="C55" s="272"/>
      <c r="D55" s="270"/>
      <c r="E55" s="270"/>
      <c r="F55" s="270"/>
      <c r="G55" s="270"/>
      <c r="H55" s="304" t="s">
        <v>419</v>
      </c>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274">
        <v>1</v>
      </c>
      <c r="AJ55" s="274"/>
      <c r="AK55" s="303"/>
      <c r="AL55" s="280" t="s">
        <v>342</v>
      </c>
      <c r="AM55" s="281"/>
      <c r="AN55" s="282"/>
    </row>
    <row r="56" spans="2:40" ht="32.25" customHeight="1" thickBot="1" x14ac:dyDescent="0.2">
      <c r="B56" s="307">
        <v>9</v>
      </c>
      <c r="C56" s="308"/>
      <c r="D56" s="359" t="s">
        <v>359</v>
      </c>
      <c r="E56" s="359"/>
      <c r="F56" s="359"/>
      <c r="G56" s="359"/>
      <c r="H56" s="360" t="s">
        <v>360</v>
      </c>
      <c r="I56" s="361"/>
      <c r="J56" s="361"/>
      <c r="K56" s="361"/>
      <c r="L56" s="361"/>
      <c r="M56" s="361"/>
      <c r="N56" s="361"/>
      <c r="O56" s="361"/>
      <c r="P56" s="361"/>
      <c r="Q56" s="361"/>
      <c r="R56" s="361"/>
      <c r="S56" s="361"/>
      <c r="T56" s="361"/>
      <c r="U56" s="361"/>
      <c r="V56" s="361"/>
      <c r="W56" s="361"/>
      <c r="X56" s="361"/>
      <c r="Y56" s="361"/>
      <c r="Z56" s="361"/>
      <c r="AA56" s="361"/>
      <c r="AB56" s="361"/>
      <c r="AC56" s="361"/>
      <c r="AD56" s="361"/>
      <c r="AE56" s="361"/>
      <c r="AF56" s="361"/>
      <c r="AG56" s="361"/>
      <c r="AH56" s="361"/>
      <c r="AI56" s="361"/>
      <c r="AJ56" s="361"/>
      <c r="AK56" s="361"/>
      <c r="AL56" s="361"/>
      <c r="AM56" s="361"/>
      <c r="AN56" s="362"/>
    </row>
    <row r="57" spans="2:40" ht="32.25" customHeight="1" x14ac:dyDescent="0.15">
      <c r="B57" s="309"/>
      <c r="C57" s="310"/>
      <c r="D57" s="270"/>
      <c r="E57" s="270"/>
      <c r="F57" s="270"/>
      <c r="G57" s="270"/>
      <c r="H57" s="325" t="s">
        <v>410</v>
      </c>
      <c r="I57" s="325"/>
      <c r="J57" s="325"/>
      <c r="K57" s="325"/>
      <c r="L57" s="325"/>
      <c r="M57" s="325"/>
      <c r="N57" s="325"/>
      <c r="O57" s="257" t="s">
        <v>411</v>
      </c>
      <c r="P57" s="257"/>
      <c r="Q57" s="257"/>
      <c r="R57" s="257"/>
      <c r="S57" s="257"/>
      <c r="T57" s="257"/>
      <c r="U57" s="257"/>
      <c r="V57" s="257"/>
      <c r="W57" s="257"/>
      <c r="X57" s="257"/>
      <c r="Y57" s="257"/>
      <c r="Z57" s="257"/>
      <c r="AA57" s="257"/>
      <c r="AB57" s="257"/>
      <c r="AC57" s="257"/>
      <c r="AD57" s="257"/>
      <c r="AE57" s="257"/>
      <c r="AF57" s="257"/>
      <c r="AG57" s="257"/>
      <c r="AH57" s="257"/>
      <c r="AI57" s="265">
        <v>2</v>
      </c>
      <c r="AJ57" s="265"/>
      <c r="AK57" s="286"/>
      <c r="AL57" s="283" t="s">
        <v>342</v>
      </c>
      <c r="AM57" s="284"/>
      <c r="AN57" s="285"/>
    </row>
    <row r="58" spans="2:40" ht="32.25" customHeight="1" x14ac:dyDescent="0.15">
      <c r="B58" s="309"/>
      <c r="C58" s="310"/>
      <c r="D58" s="270"/>
      <c r="E58" s="270"/>
      <c r="F58" s="270"/>
      <c r="G58" s="270"/>
      <c r="H58" s="357"/>
      <c r="I58" s="357"/>
      <c r="J58" s="357"/>
      <c r="K58" s="357"/>
      <c r="L58" s="357"/>
      <c r="M58" s="357"/>
      <c r="N58" s="357"/>
      <c r="O58" s="258" t="s">
        <v>361</v>
      </c>
      <c r="P58" s="258"/>
      <c r="Q58" s="258"/>
      <c r="R58" s="258"/>
      <c r="S58" s="258"/>
      <c r="T58" s="258"/>
      <c r="U58" s="258"/>
      <c r="V58" s="258"/>
      <c r="W58" s="258"/>
      <c r="X58" s="258"/>
      <c r="Y58" s="258"/>
      <c r="Z58" s="258"/>
      <c r="AA58" s="258"/>
      <c r="AB58" s="258"/>
      <c r="AC58" s="258"/>
      <c r="AD58" s="258"/>
      <c r="AE58" s="258"/>
      <c r="AF58" s="258"/>
      <c r="AG58" s="258"/>
      <c r="AH58" s="258"/>
      <c r="AI58" s="263">
        <v>3</v>
      </c>
      <c r="AJ58" s="263"/>
      <c r="AK58" s="271"/>
      <c r="AL58" s="267" t="s">
        <v>342</v>
      </c>
      <c r="AM58" s="268"/>
      <c r="AN58" s="269"/>
    </row>
    <row r="59" spans="2:40" ht="32.25" customHeight="1" thickBot="1" x14ac:dyDescent="0.2">
      <c r="B59" s="309"/>
      <c r="C59" s="310"/>
      <c r="D59" s="270"/>
      <c r="E59" s="270"/>
      <c r="F59" s="270"/>
      <c r="G59" s="270"/>
      <c r="H59" s="357"/>
      <c r="I59" s="357"/>
      <c r="J59" s="357"/>
      <c r="K59" s="357"/>
      <c r="L59" s="357"/>
      <c r="M59" s="357"/>
      <c r="N59" s="357"/>
      <c r="O59" s="273" t="s">
        <v>362</v>
      </c>
      <c r="P59" s="273"/>
      <c r="Q59" s="273"/>
      <c r="R59" s="273"/>
      <c r="S59" s="273"/>
      <c r="T59" s="273"/>
      <c r="U59" s="273"/>
      <c r="V59" s="273"/>
      <c r="W59" s="273"/>
      <c r="X59" s="273"/>
      <c r="Y59" s="273"/>
      <c r="Z59" s="273"/>
      <c r="AA59" s="273"/>
      <c r="AB59" s="273"/>
      <c r="AC59" s="273"/>
      <c r="AD59" s="273"/>
      <c r="AE59" s="273"/>
      <c r="AF59" s="273"/>
      <c r="AG59" s="273"/>
      <c r="AH59" s="273"/>
      <c r="AI59" s="274">
        <v>1</v>
      </c>
      <c r="AJ59" s="274"/>
      <c r="AK59" s="275"/>
      <c r="AL59" s="280" t="s">
        <v>342</v>
      </c>
      <c r="AM59" s="281"/>
      <c r="AN59" s="282"/>
    </row>
    <row r="60" spans="2:40" ht="32.25" customHeight="1" x14ac:dyDescent="0.15">
      <c r="B60" s="272">
        <v>10</v>
      </c>
      <c r="C60" s="272"/>
      <c r="D60" s="270" t="s">
        <v>377</v>
      </c>
      <c r="E60" s="270"/>
      <c r="F60" s="270"/>
      <c r="G60" s="270"/>
      <c r="H60" s="373" t="s">
        <v>431</v>
      </c>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265">
        <v>1</v>
      </c>
      <c r="AJ60" s="265"/>
      <c r="AK60" s="286"/>
      <c r="AL60" s="283" t="s">
        <v>342</v>
      </c>
      <c r="AM60" s="284"/>
      <c r="AN60" s="285"/>
    </row>
    <row r="61" spans="2:40" ht="32.25" customHeight="1" x14ac:dyDescent="0.15">
      <c r="B61" s="272"/>
      <c r="C61" s="272"/>
      <c r="D61" s="270"/>
      <c r="E61" s="270"/>
      <c r="F61" s="270"/>
      <c r="G61" s="270"/>
      <c r="H61" s="287" t="s">
        <v>414</v>
      </c>
      <c r="I61" s="287"/>
      <c r="J61" s="287"/>
      <c r="K61" s="287"/>
      <c r="L61" s="287"/>
      <c r="M61" s="287"/>
      <c r="N61" s="287"/>
      <c r="O61" s="287"/>
      <c r="P61" s="287"/>
      <c r="Q61" s="287"/>
      <c r="R61" s="287"/>
      <c r="S61" s="287"/>
      <c r="T61" s="287"/>
      <c r="U61" s="287"/>
      <c r="V61" s="287"/>
      <c r="W61" s="287"/>
      <c r="X61" s="287"/>
      <c r="Y61" s="287"/>
      <c r="Z61" s="287"/>
      <c r="AA61" s="287"/>
      <c r="AB61" s="287"/>
      <c r="AC61" s="287"/>
      <c r="AD61" s="287"/>
      <c r="AE61" s="287"/>
      <c r="AF61" s="287"/>
      <c r="AG61" s="287"/>
      <c r="AH61" s="287"/>
      <c r="AI61" s="263">
        <v>1</v>
      </c>
      <c r="AJ61" s="263"/>
      <c r="AK61" s="271"/>
      <c r="AL61" s="267" t="s">
        <v>342</v>
      </c>
      <c r="AM61" s="268"/>
      <c r="AN61" s="269"/>
    </row>
    <row r="62" spans="2:40" ht="32.25" customHeight="1" thickBot="1" x14ac:dyDescent="0.2">
      <c r="B62" s="272"/>
      <c r="C62" s="272"/>
      <c r="D62" s="270"/>
      <c r="E62" s="270"/>
      <c r="F62" s="270"/>
      <c r="G62" s="270"/>
      <c r="H62" s="374" t="s">
        <v>378</v>
      </c>
      <c r="I62" s="375"/>
      <c r="J62" s="375"/>
      <c r="K62" s="375"/>
      <c r="L62" s="375"/>
      <c r="M62" s="375"/>
      <c r="N62" s="375"/>
      <c r="O62" s="375"/>
      <c r="P62" s="375"/>
      <c r="Q62" s="375"/>
      <c r="R62" s="375"/>
      <c r="S62" s="375"/>
      <c r="T62" s="375"/>
      <c r="U62" s="375"/>
      <c r="V62" s="375"/>
      <c r="W62" s="375"/>
      <c r="X62" s="375"/>
      <c r="Y62" s="375"/>
      <c r="Z62" s="375"/>
      <c r="AA62" s="375"/>
      <c r="AB62" s="375"/>
      <c r="AC62" s="375"/>
      <c r="AD62" s="375"/>
      <c r="AE62" s="375"/>
      <c r="AF62" s="375"/>
      <c r="AG62" s="375"/>
      <c r="AH62" s="376"/>
      <c r="AI62" s="263">
        <v>1</v>
      </c>
      <c r="AJ62" s="263"/>
      <c r="AK62" s="271"/>
      <c r="AL62" s="267" t="s">
        <v>342</v>
      </c>
      <c r="AM62" s="268"/>
      <c r="AN62" s="269"/>
    </row>
    <row r="63" spans="2:40" ht="60" customHeight="1" thickBot="1" x14ac:dyDescent="0.2">
      <c r="B63" s="272">
        <v>11</v>
      </c>
      <c r="C63" s="272"/>
      <c r="D63" s="270" t="s">
        <v>379</v>
      </c>
      <c r="E63" s="270"/>
      <c r="F63" s="270"/>
      <c r="G63" s="270"/>
      <c r="H63" s="305" t="s">
        <v>382</v>
      </c>
      <c r="I63" s="305"/>
      <c r="J63" s="305"/>
      <c r="K63" s="305"/>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0">
        <v>3</v>
      </c>
      <c r="AJ63" s="300"/>
      <c r="AK63" s="343"/>
      <c r="AL63" s="370" t="s">
        <v>342</v>
      </c>
      <c r="AM63" s="371"/>
      <c r="AN63" s="372"/>
    </row>
    <row r="64" spans="2:40" ht="43.5" customHeight="1" thickBot="1" x14ac:dyDescent="0.2">
      <c r="B64" s="272">
        <v>12</v>
      </c>
      <c r="C64" s="272"/>
      <c r="D64" s="270" t="s">
        <v>413</v>
      </c>
      <c r="E64" s="270"/>
      <c r="F64" s="270"/>
      <c r="G64" s="270"/>
      <c r="H64" s="305" t="s">
        <v>415</v>
      </c>
      <c r="I64" s="305"/>
      <c r="J64" s="305"/>
      <c r="K64" s="305"/>
      <c r="L64" s="305"/>
      <c r="M64" s="305"/>
      <c r="N64" s="305"/>
      <c r="O64" s="305"/>
      <c r="P64" s="305"/>
      <c r="Q64" s="305"/>
      <c r="R64" s="305"/>
      <c r="S64" s="305"/>
      <c r="T64" s="305"/>
      <c r="U64" s="305"/>
      <c r="V64" s="305"/>
      <c r="W64" s="305"/>
      <c r="X64" s="305"/>
      <c r="Y64" s="305"/>
      <c r="Z64" s="305"/>
      <c r="AA64" s="305"/>
      <c r="AB64" s="305"/>
      <c r="AC64" s="305"/>
      <c r="AD64" s="305"/>
      <c r="AE64" s="305"/>
      <c r="AF64" s="305"/>
      <c r="AG64" s="305"/>
      <c r="AH64" s="305"/>
      <c r="AI64" s="300">
        <v>1</v>
      </c>
      <c r="AJ64" s="300"/>
      <c r="AK64" s="343"/>
      <c r="AL64" s="370" t="s">
        <v>342</v>
      </c>
      <c r="AM64" s="371"/>
      <c r="AN64" s="372"/>
    </row>
    <row r="65" spans="2:40" ht="27" customHeight="1" thickBot="1" x14ac:dyDescent="0.2">
      <c r="B65" s="363"/>
      <c r="C65" s="364"/>
      <c r="D65" s="364"/>
      <c r="E65" s="238"/>
      <c r="F65" s="238"/>
      <c r="G65" s="239"/>
      <c r="H65" s="377" t="s">
        <v>380</v>
      </c>
      <c r="I65" s="377"/>
      <c r="J65" s="377"/>
      <c r="K65" s="377"/>
      <c r="L65" s="377"/>
      <c r="M65" s="377"/>
      <c r="N65" s="377"/>
      <c r="O65" s="377"/>
      <c r="P65" s="377"/>
      <c r="Q65" s="377"/>
      <c r="R65" s="377"/>
      <c r="S65" s="377"/>
      <c r="T65" s="377"/>
      <c r="U65" s="377"/>
      <c r="V65" s="377"/>
      <c r="W65" s="377"/>
      <c r="X65" s="377"/>
      <c r="Y65" s="377"/>
      <c r="Z65" s="377"/>
      <c r="AA65" s="377"/>
      <c r="AB65" s="377"/>
      <c r="AC65" s="377"/>
      <c r="AD65" s="377"/>
      <c r="AE65" s="377"/>
      <c r="AF65" s="377"/>
      <c r="AG65" s="377"/>
      <c r="AH65" s="378"/>
      <c r="AI65" s="365" t="s">
        <v>342</v>
      </c>
      <c r="AJ65" s="366"/>
      <c r="AK65" s="366"/>
      <c r="AL65" s="366"/>
      <c r="AM65" s="366"/>
      <c r="AN65" s="367"/>
    </row>
    <row r="66" spans="2:40" ht="27" customHeight="1" x14ac:dyDescent="0.15">
      <c r="B66" s="226" t="s">
        <v>392</v>
      </c>
      <c r="C66" s="226"/>
      <c r="D66" s="227"/>
      <c r="E66" s="226"/>
      <c r="F66" s="228" t="s">
        <v>381</v>
      </c>
      <c r="G66" s="228"/>
      <c r="H66" s="228"/>
      <c r="AE66" s="368" t="s">
        <v>412</v>
      </c>
      <c r="AF66" s="369"/>
      <c r="AG66" s="369"/>
      <c r="AH66" s="369"/>
      <c r="AI66" s="369"/>
      <c r="AJ66" s="369"/>
      <c r="AK66" s="369"/>
      <c r="AL66" s="369"/>
      <c r="AM66" s="369"/>
      <c r="AN66" s="369"/>
    </row>
    <row r="67" spans="2:40" ht="24.95" customHeight="1" x14ac:dyDescent="0.15"/>
  </sheetData>
  <mergeCells count="190">
    <mergeCell ref="B65:D65"/>
    <mergeCell ref="AI65:AN65"/>
    <mergeCell ref="AE66:AN66"/>
    <mergeCell ref="B64:C64"/>
    <mergeCell ref="D64:G64"/>
    <mergeCell ref="H64:AH64"/>
    <mergeCell ref="AI64:AK64"/>
    <mergeCell ref="AL64:AN64"/>
    <mergeCell ref="B60:C62"/>
    <mergeCell ref="D60:G62"/>
    <mergeCell ref="H60:AH60"/>
    <mergeCell ref="AL60:AN60"/>
    <mergeCell ref="H61:AH61"/>
    <mergeCell ref="AL61:AN61"/>
    <mergeCell ref="H62:AH62"/>
    <mergeCell ref="AL62:AN62"/>
    <mergeCell ref="B63:C63"/>
    <mergeCell ref="D63:G63"/>
    <mergeCell ref="AI60:AK60"/>
    <mergeCell ref="AI61:AK61"/>
    <mergeCell ref="AI62:AK62"/>
    <mergeCell ref="AI63:AK63"/>
    <mergeCell ref="AL63:AN63"/>
    <mergeCell ref="H65:AH65"/>
    <mergeCell ref="D56:G59"/>
    <mergeCell ref="H56:AN56"/>
    <mergeCell ref="H57:N59"/>
    <mergeCell ref="O57:AH57"/>
    <mergeCell ref="AL57:AN57"/>
    <mergeCell ref="O58:AH58"/>
    <mergeCell ref="AL58:AN58"/>
    <mergeCell ref="O59:AH59"/>
    <mergeCell ref="AI59:AK59"/>
    <mergeCell ref="AL59:AN59"/>
    <mergeCell ref="AI58:AK58"/>
    <mergeCell ref="B47:C47"/>
    <mergeCell ref="D47:G47"/>
    <mergeCell ref="AL47:AN47"/>
    <mergeCell ref="B48:C51"/>
    <mergeCell ref="D48:G51"/>
    <mergeCell ref="H48:AN48"/>
    <mergeCell ref="J49:AH49"/>
    <mergeCell ref="AL49:AN51"/>
    <mergeCell ref="J50:AH50"/>
    <mergeCell ref="J51:AH51"/>
    <mergeCell ref="AI50:AK50"/>
    <mergeCell ref="H47:AH47"/>
    <mergeCell ref="AI47:AK47"/>
    <mergeCell ref="B42:C46"/>
    <mergeCell ref="D42:G46"/>
    <mergeCell ref="H42:AH42"/>
    <mergeCell ref="AL42:AN42"/>
    <mergeCell ref="H43:AH43"/>
    <mergeCell ref="AL43:AN43"/>
    <mergeCell ref="H44:AH44"/>
    <mergeCell ref="AL44:AN44"/>
    <mergeCell ref="H45:AH45"/>
    <mergeCell ref="AL45:AN45"/>
    <mergeCell ref="AI43:AK43"/>
    <mergeCell ref="AI44:AK44"/>
    <mergeCell ref="AI45:AK45"/>
    <mergeCell ref="AI46:AK46"/>
    <mergeCell ref="B37:C39"/>
    <mergeCell ref="D37:G39"/>
    <mergeCell ref="H38:AH38"/>
    <mergeCell ref="AI38:AK38"/>
    <mergeCell ref="AL38:AN38"/>
    <mergeCell ref="H39:AH39"/>
    <mergeCell ref="AL39:AN39"/>
    <mergeCell ref="B41:C41"/>
    <mergeCell ref="D41:G41"/>
    <mergeCell ref="H41:AH41"/>
    <mergeCell ref="AL41:AN41"/>
    <mergeCell ref="AL37:AN37"/>
    <mergeCell ref="AL55:AN55"/>
    <mergeCell ref="B56:C59"/>
    <mergeCell ref="AI54:AK54"/>
    <mergeCell ref="B52:C55"/>
    <mergeCell ref="D52:G55"/>
    <mergeCell ref="B11:C26"/>
    <mergeCell ref="D11:G18"/>
    <mergeCell ref="H11:AN11"/>
    <mergeCell ref="H12:N13"/>
    <mergeCell ref="AL12:AN18"/>
    <mergeCell ref="H14:N15"/>
    <mergeCell ref="H16:N18"/>
    <mergeCell ref="O18:AH18"/>
    <mergeCell ref="AI18:AK18"/>
    <mergeCell ref="D19:G26"/>
    <mergeCell ref="H19:AN19"/>
    <mergeCell ref="H20:N21"/>
    <mergeCell ref="AL20:AN26"/>
    <mergeCell ref="H22:N23"/>
    <mergeCell ref="H24:N25"/>
    <mergeCell ref="H26:N26"/>
    <mergeCell ref="O26:AH26"/>
    <mergeCell ref="AI26:AK26"/>
    <mergeCell ref="AI25:AK25"/>
    <mergeCell ref="H54:AH54"/>
    <mergeCell ref="AI57:AK57"/>
    <mergeCell ref="AI51:AK51"/>
    <mergeCell ref="H55:AH55"/>
    <mergeCell ref="AI55:AK55"/>
    <mergeCell ref="AI39:AK39"/>
    <mergeCell ref="H63:AH63"/>
    <mergeCell ref="H46:AH46"/>
    <mergeCell ref="AI34:AK34"/>
    <mergeCell ref="AI35:AK35"/>
    <mergeCell ref="AI37:AK37"/>
    <mergeCell ref="H37:AH37"/>
    <mergeCell ref="AI52:AK52"/>
    <mergeCell ref="AL52:AN52"/>
    <mergeCell ref="H53:AH53"/>
    <mergeCell ref="AI53:AK53"/>
    <mergeCell ref="AL53:AN53"/>
    <mergeCell ref="AL28:AN34"/>
    <mergeCell ref="J29:AH29"/>
    <mergeCell ref="J30:AH30"/>
    <mergeCell ref="AL46:AN46"/>
    <mergeCell ref="AI28:AK28"/>
    <mergeCell ref="AI29:AK29"/>
    <mergeCell ref="AL54:AN54"/>
    <mergeCell ref="AI49:AK49"/>
    <mergeCell ref="AI41:AK41"/>
    <mergeCell ref="AI42:AK42"/>
    <mergeCell ref="B27:C34"/>
    <mergeCell ref="D27:G34"/>
    <mergeCell ref="AI30:AK30"/>
    <mergeCell ref="J31:AH31"/>
    <mergeCell ref="J32:AH32"/>
    <mergeCell ref="J33:AH33"/>
    <mergeCell ref="J34:AH34"/>
    <mergeCell ref="B35:C36"/>
    <mergeCell ref="D35:G36"/>
    <mergeCell ref="H35:AH35"/>
    <mergeCell ref="H36:AH36"/>
    <mergeCell ref="AI36:AK36"/>
    <mergeCell ref="H27:AN27"/>
    <mergeCell ref="AI31:AK31"/>
    <mergeCell ref="AI32:AK32"/>
    <mergeCell ref="AI33:AK33"/>
    <mergeCell ref="J28:AH28"/>
    <mergeCell ref="AL36:AN36"/>
    <mergeCell ref="AL35:AN35"/>
    <mergeCell ref="H52:AH52"/>
    <mergeCell ref="O20:AH20"/>
    <mergeCell ref="O21:AH21"/>
    <mergeCell ref="O22:AH22"/>
    <mergeCell ref="O23:AH23"/>
    <mergeCell ref="O24:AH24"/>
    <mergeCell ref="O25:AH25"/>
    <mergeCell ref="B10:AN10"/>
    <mergeCell ref="O12:AH12"/>
    <mergeCell ref="O13:AH13"/>
    <mergeCell ref="O14:AH14"/>
    <mergeCell ref="O15:AH15"/>
    <mergeCell ref="O16:AH16"/>
    <mergeCell ref="O17:AH17"/>
    <mergeCell ref="AI12:AK12"/>
    <mergeCell ref="AI13:AK13"/>
    <mergeCell ref="AI14:AK14"/>
    <mergeCell ref="AI15:AK15"/>
    <mergeCell ref="AI16:AK16"/>
    <mergeCell ref="AI17:AK17"/>
    <mergeCell ref="AI20:AK20"/>
    <mergeCell ref="AI21:AK21"/>
    <mergeCell ref="AI22:AK22"/>
    <mergeCell ref="AI23:AK23"/>
    <mergeCell ref="AI24:AK24"/>
    <mergeCell ref="B1:AN1"/>
    <mergeCell ref="B2:AN2"/>
    <mergeCell ref="B4:F4"/>
    <mergeCell ref="J4:L4"/>
    <mergeCell ref="P4:T4"/>
    <mergeCell ref="U4:Y4"/>
    <mergeCell ref="M4:O4"/>
    <mergeCell ref="G4:I4"/>
    <mergeCell ref="J7:L7"/>
    <mergeCell ref="K6:M6"/>
    <mergeCell ref="Q6:X6"/>
    <mergeCell ref="AC6:AN6"/>
    <mergeCell ref="Z7:AA7"/>
    <mergeCell ref="U7:Y7"/>
    <mergeCell ref="AA4:AI4"/>
    <mergeCell ref="AJ4:AN4"/>
    <mergeCell ref="M7:R7"/>
    <mergeCell ref="AB7:AN7"/>
    <mergeCell ref="O6:P6"/>
    <mergeCell ref="Z6:AB6"/>
    <mergeCell ref="S7:T7"/>
  </mergeCells>
  <phoneticPr fontId="4"/>
  <pageMargins left="0.70866141732283472" right="0.51181102362204722" top="0.74803149606299213" bottom="0.74803149606299213" header="0.31496062992125984" footer="0.31496062992125984"/>
  <pageSetup paperSize="9" scale="71" fitToWidth="0" fitToHeight="0" orientation="portrait" r:id="rId1"/>
  <rowBreaks count="1" manualBreakCount="1">
    <brk id="40" min="1" max="3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L113"/>
  <sheetViews>
    <sheetView view="pageBreakPreview" zoomScale="115" zoomScaleNormal="100" zoomScaleSheetLayoutView="115" workbookViewId="0">
      <selection activeCell="F95" sqref="F95"/>
    </sheetView>
  </sheetViews>
  <sheetFormatPr defaultRowHeight="13.5" x14ac:dyDescent="0.15"/>
  <cols>
    <col min="1" max="1" width="10.625" style="1" customWidth="1"/>
    <col min="2" max="2" width="9.625" style="1" customWidth="1"/>
    <col min="3" max="3" width="8.25" style="1" bestFit="1" customWidth="1"/>
    <col min="4" max="4" width="10.625" style="1" customWidth="1"/>
    <col min="5" max="5" width="6.625" style="1" customWidth="1"/>
    <col min="6" max="6" width="10.625" style="1" customWidth="1"/>
    <col min="7" max="7" width="6.625" style="1" customWidth="1"/>
    <col min="8" max="8" width="10.625" style="1" customWidth="1"/>
    <col min="9" max="9" width="6.625" style="1" customWidth="1"/>
    <col min="10" max="10" width="10.625" style="1" customWidth="1"/>
    <col min="11" max="11" width="6.625" style="1" customWidth="1"/>
    <col min="12" max="12" width="15.625" style="1" customWidth="1"/>
    <col min="13" max="16384" width="9" style="1"/>
  </cols>
  <sheetData>
    <row r="1" spans="1:12" ht="18.75" x14ac:dyDescent="0.15">
      <c r="A1" s="406" t="s">
        <v>88</v>
      </c>
      <c r="B1" s="406"/>
      <c r="C1" s="406"/>
      <c r="D1" s="406"/>
      <c r="E1" s="406"/>
      <c r="F1" s="406"/>
      <c r="G1" s="406"/>
      <c r="H1" s="406"/>
      <c r="I1" s="406"/>
      <c r="J1" s="406"/>
      <c r="K1" s="406"/>
      <c r="L1" s="68" t="s">
        <v>91</v>
      </c>
    </row>
    <row r="2" spans="1:12" x14ac:dyDescent="0.15">
      <c r="A2" s="1" t="s">
        <v>300</v>
      </c>
      <c r="G2" s="2"/>
    </row>
    <row r="3" spans="1:12" ht="18" customHeight="1" x14ac:dyDescent="0.15">
      <c r="A3" s="179" t="s">
        <v>112</v>
      </c>
      <c r="B3" s="394" t="s">
        <v>107</v>
      </c>
      <c r="C3" s="394"/>
      <c r="D3" s="394" t="s">
        <v>108</v>
      </c>
      <c r="E3" s="394"/>
      <c r="F3" s="179" t="s">
        <v>109</v>
      </c>
      <c r="G3" s="394" t="s">
        <v>110</v>
      </c>
      <c r="H3" s="394"/>
      <c r="I3" s="403" t="s">
        <v>111</v>
      </c>
      <c r="J3" s="403"/>
      <c r="K3" s="403"/>
      <c r="L3" s="219" t="s">
        <v>301</v>
      </c>
    </row>
    <row r="4" spans="1:12" ht="18" customHeight="1" x14ac:dyDescent="0.15">
      <c r="A4" s="180">
        <v>1</v>
      </c>
      <c r="B4" s="400"/>
      <c r="C4" s="400"/>
      <c r="D4" s="400"/>
      <c r="E4" s="400"/>
      <c r="F4" s="177"/>
      <c r="G4" s="400"/>
      <c r="H4" s="400"/>
      <c r="I4" s="400"/>
      <c r="J4" s="400"/>
      <c r="K4" s="400"/>
      <c r="L4" s="219"/>
    </row>
    <row r="5" spans="1:12" ht="18" customHeight="1" x14ac:dyDescent="0.15">
      <c r="A5" s="180">
        <v>2</v>
      </c>
      <c r="B5" s="400"/>
      <c r="C5" s="400"/>
      <c r="D5" s="400"/>
      <c r="E5" s="400"/>
      <c r="F5" s="177"/>
      <c r="G5" s="400"/>
      <c r="H5" s="400"/>
      <c r="I5" s="400"/>
      <c r="J5" s="400"/>
      <c r="K5" s="400"/>
      <c r="L5" s="219"/>
    </row>
    <row r="6" spans="1:12" ht="18" customHeight="1" x14ac:dyDescent="0.15">
      <c r="A6" s="180">
        <v>3</v>
      </c>
      <c r="B6" s="400"/>
      <c r="C6" s="400"/>
      <c r="D6" s="400"/>
      <c r="E6" s="400"/>
      <c r="F6" s="177"/>
      <c r="G6" s="400"/>
      <c r="H6" s="400"/>
      <c r="I6" s="400"/>
      <c r="J6" s="400"/>
      <c r="K6" s="400"/>
      <c r="L6" s="219"/>
    </row>
    <row r="7" spans="1:12" ht="18" customHeight="1" x14ac:dyDescent="0.15">
      <c r="A7" s="180">
        <v>4</v>
      </c>
      <c r="B7" s="400"/>
      <c r="C7" s="400"/>
      <c r="D7" s="400"/>
      <c r="E7" s="400"/>
      <c r="F7" s="177"/>
      <c r="G7" s="400"/>
      <c r="H7" s="400"/>
      <c r="I7" s="400"/>
      <c r="J7" s="400"/>
      <c r="K7" s="400"/>
      <c r="L7" s="219"/>
    </row>
    <row r="8" spans="1:12" ht="18" customHeight="1" x14ac:dyDescent="0.15">
      <c r="G8" s="2"/>
    </row>
    <row r="9" spans="1:12" ht="18" customHeight="1" x14ac:dyDescent="0.15">
      <c r="A9" s="1" t="s">
        <v>114</v>
      </c>
      <c r="C9" s="1" t="s">
        <v>113</v>
      </c>
      <c r="G9" s="2"/>
      <c r="H9" s="1" t="s">
        <v>179</v>
      </c>
      <c r="J9" s="1" t="s">
        <v>180</v>
      </c>
      <c r="K9" s="1" t="s">
        <v>181</v>
      </c>
    </row>
    <row r="10" spans="1:12" ht="18" customHeight="1" x14ac:dyDescent="0.15">
      <c r="A10" s="1" t="s">
        <v>302</v>
      </c>
      <c r="C10" s="401"/>
      <c r="D10" s="401"/>
      <c r="E10" s="206"/>
      <c r="F10" s="206"/>
      <c r="G10" s="2"/>
      <c r="J10" s="1" t="s">
        <v>182</v>
      </c>
    </row>
    <row r="11" spans="1:12" ht="18" customHeight="1" x14ac:dyDescent="0.15">
      <c r="G11" s="2"/>
    </row>
    <row r="12" spans="1:12" ht="18" customHeight="1" x14ac:dyDescent="0.15">
      <c r="A12" s="1" t="s">
        <v>115</v>
      </c>
      <c r="G12" s="2"/>
    </row>
    <row r="13" spans="1:12" ht="18" customHeight="1" x14ac:dyDescent="0.15">
      <c r="B13" s="402" t="s">
        <v>174</v>
      </c>
      <c r="C13" s="402"/>
      <c r="D13" s="402"/>
      <c r="E13" s="402"/>
      <c r="F13" s="402"/>
      <c r="G13" s="402"/>
      <c r="H13" s="402"/>
      <c r="I13" s="402"/>
      <c r="J13" s="402"/>
      <c r="K13" s="402"/>
      <c r="L13" s="402"/>
    </row>
    <row r="14" spans="1:12" ht="18" customHeight="1" x14ac:dyDescent="0.15">
      <c r="B14" s="402"/>
      <c r="C14" s="402"/>
      <c r="D14" s="402"/>
      <c r="E14" s="402"/>
      <c r="F14" s="402"/>
      <c r="G14" s="402"/>
      <c r="H14" s="402"/>
      <c r="I14" s="402"/>
      <c r="J14" s="402"/>
      <c r="K14" s="402"/>
      <c r="L14" s="402"/>
    </row>
    <row r="15" spans="1:12" ht="18" customHeight="1" x14ac:dyDescent="0.15">
      <c r="B15" s="402"/>
      <c r="C15" s="402"/>
      <c r="D15" s="402"/>
      <c r="E15" s="402"/>
      <c r="F15" s="402"/>
      <c r="G15" s="402"/>
      <c r="H15" s="402"/>
      <c r="I15" s="402"/>
      <c r="J15" s="402"/>
      <c r="K15" s="402"/>
      <c r="L15" s="402"/>
    </row>
    <row r="16" spans="1:12" ht="18" customHeight="1" x14ac:dyDescent="0.15">
      <c r="B16" s="402"/>
      <c r="C16" s="402"/>
      <c r="D16" s="402"/>
      <c r="E16" s="402"/>
      <c r="F16" s="402"/>
      <c r="G16" s="402"/>
      <c r="H16" s="402"/>
      <c r="I16" s="402"/>
      <c r="J16" s="402"/>
      <c r="K16" s="402"/>
      <c r="L16" s="402"/>
    </row>
    <row r="17" spans="1:12" ht="18" customHeight="1" x14ac:dyDescent="0.15">
      <c r="B17" s="402"/>
      <c r="C17" s="402"/>
      <c r="D17" s="402"/>
      <c r="E17" s="402"/>
      <c r="F17" s="402"/>
      <c r="G17" s="402"/>
      <c r="H17" s="402"/>
      <c r="I17" s="402"/>
      <c r="J17" s="402"/>
      <c r="K17" s="402"/>
      <c r="L17" s="402"/>
    </row>
    <row r="18" spans="1:12" ht="18" customHeight="1" x14ac:dyDescent="0.15">
      <c r="B18" s="402"/>
      <c r="C18" s="402"/>
      <c r="D18" s="402"/>
      <c r="E18" s="402"/>
      <c r="F18" s="402"/>
      <c r="G18" s="402"/>
      <c r="H18" s="402"/>
      <c r="I18" s="402"/>
      <c r="J18" s="402"/>
      <c r="K18" s="402"/>
      <c r="L18" s="402"/>
    </row>
    <row r="19" spans="1:12" ht="18" customHeight="1" x14ac:dyDescent="0.15">
      <c r="G19" s="2"/>
    </row>
    <row r="20" spans="1:12" ht="18" customHeight="1" x14ac:dyDescent="0.15">
      <c r="A20" s="1" t="s">
        <v>303</v>
      </c>
      <c r="G20" s="2"/>
    </row>
    <row r="21" spans="1:12" ht="18" customHeight="1" x14ac:dyDescent="0.15"/>
    <row r="22" spans="1:12" ht="18" customHeight="1" x14ac:dyDescent="0.15">
      <c r="A22" s="204" t="s">
        <v>112</v>
      </c>
      <c r="B22" s="394" t="s">
        <v>107</v>
      </c>
      <c r="C22" s="394"/>
      <c r="D22" s="204" t="s">
        <v>108</v>
      </c>
      <c r="E22" s="205" t="s">
        <v>309</v>
      </c>
      <c r="F22" s="204" t="s">
        <v>109</v>
      </c>
      <c r="G22" s="394" t="s">
        <v>110</v>
      </c>
      <c r="H22" s="394"/>
      <c r="I22" s="403" t="s">
        <v>306</v>
      </c>
      <c r="J22" s="403"/>
      <c r="K22" s="403"/>
      <c r="L22" s="219" t="s">
        <v>304</v>
      </c>
    </row>
    <row r="23" spans="1:12" ht="18" customHeight="1" x14ac:dyDescent="0.15">
      <c r="A23" s="221">
        <v>1</v>
      </c>
      <c r="B23" s="404" t="s">
        <v>326</v>
      </c>
      <c r="C23" s="404"/>
      <c r="D23" s="221"/>
      <c r="E23" s="221" t="s">
        <v>328</v>
      </c>
      <c r="F23" s="221">
        <v>1</v>
      </c>
      <c r="G23" s="404" t="s">
        <v>327</v>
      </c>
      <c r="H23" s="404"/>
      <c r="I23" s="405" t="s">
        <v>307</v>
      </c>
      <c r="J23" s="405"/>
      <c r="K23" s="405"/>
      <c r="L23" s="220" t="s">
        <v>305</v>
      </c>
    </row>
    <row r="24" spans="1:12" ht="18" customHeight="1" x14ac:dyDescent="0.15">
      <c r="A24" s="221">
        <v>2</v>
      </c>
      <c r="B24" s="404" t="s">
        <v>329</v>
      </c>
      <c r="C24" s="404"/>
      <c r="D24" s="224"/>
      <c r="E24" s="221" t="s">
        <v>331</v>
      </c>
      <c r="F24" s="221">
        <v>1</v>
      </c>
      <c r="G24" s="404" t="s">
        <v>330</v>
      </c>
      <c r="H24" s="404"/>
      <c r="I24" s="405" t="s">
        <v>307</v>
      </c>
      <c r="J24" s="405"/>
      <c r="K24" s="405"/>
      <c r="L24" s="220" t="s">
        <v>305</v>
      </c>
    </row>
    <row r="25" spans="1:12" ht="18" customHeight="1" x14ac:dyDescent="0.15">
      <c r="A25" s="221">
        <v>3</v>
      </c>
      <c r="B25" s="404"/>
      <c r="C25" s="404"/>
      <c r="D25" s="221"/>
      <c r="E25" s="221"/>
      <c r="F25" s="221"/>
      <c r="G25" s="404"/>
      <c r="H25" s="404"/>
      <c r="I25" s="405" t="s">
        <v>307</v>
      </c>
      <c r="J25" s="405"/>
      <c r="K25" s="405"/>
      <c r="L25" s="220" t="s">
        <v>305</v>
      </c>
    </row>
    <row r="26" spans="1:12" ht="18" customHeight="1" x14ac:dyDescent="0.15">
      <c r="A26" s="221">
        <v>4</v>
      </c>
      <c r="B26" s="404"/>
      <c r="C26" s="404"/>
      <c r="D26" s="221"/>
      <c r="E26" s="221"/>
      <c r="F26" s="221"/>
      <c r="G26" s="404"/>
      <c r="H26" s="404"/>
      <c r="I26" s="405" t="s">
        <v>307</v>
      </c>
      <c r="J26" s="405"/>
      <c r="K26" s="405"/>
      <c r="L26" s="220" t="s">
        <v>305</v>
      </c>
    </row>
    <row r="27" spans="1:12" ht="18" customHeight="1" x14ac:dyDescent="0.15">
      <c r="E27" s="8"/>
      <c r="I27" s="1" t="s">
        <v>308</v>
      </c>
    </row>
    <row r="28" spans="1:12" ht="18" customHeight="1" x14ac:dyDescent="0.15">
      <c r="G28" s="2"/>
    </row>
    <row r="29" spans="1:12" ht="18" customHeight="1" x14ac:dyDescent="0.15">
      <c r="A29" s="1" t="s">
        <v>116</v>
      </c>
      <c r="G29" s="2"/>
    </row>
    <row r="30" spans="1:12" ht="18" customHeight="1" x14ac:dyDescent="0.15">
      <c r="B30" s="1" t="s">
        <v>117</v>
      </c>
      <c r="G30" s="2"/>
    </row>
    <row r="31" spans="1:12" ht="18" customHeight="1" x14ac:dyDescent="0.15">
      <c r="B31" s="402" t="s">
        <v>183</v>
      </c>
      <c r="C31" s="402"/>
      <c r="D31" s="402"/>
      <c r="E31" s="402"/>
      <c r="F31" s="402"/>
      <c r="G31" s="402"/>
      <c r="H31" s="402"/>
      <c r="I31" s="402"/>
      <c r="J31" s="402"/>
      <c r="K31" s="402"/>
      <c r="L31" s="402"/>
    </row>
    <row r="32" spans="1:12" ht="18" customHeight="1" x14ac:dyDescent="0.15">
      <c r="B32" s="402"/>
      <c r="C32" s="402"/>
      <c r="D32" s="402"/>
      <c r="E32" s="402"/>
      <c r="F32" s="402"/>
      <c r="G32" s="402"/>
      <c r="H32" s="402"/>
      <c r="I32" s="402"/>
      <c r="J32" s="402"/>
      <c r="K32" s="402"/>
      <c r="L32" s="402"/>
    </row>
    <row r="33" spans="1:12" ht="18" customHeight="1" x14ac:dyDescent="0.15">
      <c r="B33" s="402"/>
      <c r="C33" s="402"/>
      <c r="D33" s="402"/>
      <c r="E33" s="402"/>
      <c r="F33" s="402"/>
      <c r="G33" s="402"/>
      <c r="H33" s="402"/>
      <c r="I33" s="402"/>
      <c r="J33" s="402"/>
      <c r="K33" s="402"/>
      <c r="L33" s="402"/>
    </row>
    <row r="34" spans="1:12" ht="18" customHeight="1" x14ac:dyDescent="0.15">
      <c r="B34" s="402"/>
      <c r="C34" s="402"/>
      <c r="D34" s="402"/>
      <c r="E34" s="402"/>
      <c r="F34" s="402"/>
      <c r="G34" s="402"/>
      <c r="H34" s="402"/>
      <c r="I34" s="402"/>
      <c r="J34" s="402"/>
      <c r="K34" s="402"/>
      <c r="L34" s="402"/>
    </row>
    <row r="35" spans="1:12" ht="18" customHeight="1" x14ac:dyDescent="0.15">
      <c r="G35" s="2"/>
    </row>
    <row r="36" spans="1:12" ht="18" customHeight="1" x14ac:dyDescent="0.15">
      <c r="A36" s="1" t="s">
        <v>184</v>
      </c>
      <c r="G36" s="2"/>
    </row>
    <row r="37" spans="1:12" ht="18" customHeight="1" x14ac:dyDescent="0.15">
      <c r="B37" s="8"/>
      <c r="C37" s="174"/>
      <c r="D37" s="175" t="s">
        <v>420</v>
      </c>
      <c r="E37" s="1" t="s">
        <v>185</v>
      </c>
      <c r="F37" s="174" t="s">
        <v>265</v>
      </c>
      <c r="G37" s="1" t="s">
        <v>185</v>
      </c>
      <c r="H37" s="174" t="s">
        <v>421</v>
      </c>
      <c r="I37" s="1" t="s">
        <v>185</v>
      </c>
      <c r="J37" s="174" t="s">
        <v>422</v>
      </c>
    </row>
    <row r="38" spans="1:12" ht="18" customHeight="1" x14ac:dyDescent="0.15">
      <c r="B38" s="8" t="s">
        <v>175</v>
      </c>
      <c r="C38" s="174"/>
      <c r="D38" s="174" t="s">
        <v>177</v>
      </c>
      <c r="F38" s="174" t="s">
        <v>177</v>
      </c>
      <c r="G38" s="2"/>
      <c r="H38" s="174" t="s">
        <v>177</v>
      </c>
      <c r="J38" s="174" t="s">
        <v>177</v>
      </c>
    </row>
    <row r="39" spans="1:12" ht="18" customHeight="1" x14ac:dyDescent="0.15">
      <c r="B39" s="8" t="s">
        <v>176</v>
      </c>
      <c r="C39" s="174"/>
      <c r="D39" s="174" t="s">
        <v>177</v>
      </c>
      <c r="F39" s="174" t="s">
        <v>186</v>
      </c>
      <c r="G39" s="2"/>
      <c r="H39" s="174" t="s">
        <v>186</v>
      </c>
      <c r="J39" s="174" t="s">
        <v>186</v>
      </c>
    </row>
    <row r="40" spans="1:12" ht="18" customHeight="1" x14ac:dyDescent="0.15">
      <c r="B40" s="8" t="s">
        <v>187</v>
      </c>
      <c r="C40" s="174"/>
      <c r="D40" s="174" t="s">
        <v>188</v>
      </c>
      <c r="F40" s="174" t="s">
        <v>188</v>
      </c>
      <c r="G40" s="2"/>
      <c r="H40" s="174" t="s">
        <v>188</v>
      </c>
      <c r="J40" s="174" t="s">
        <v>188</v>
      </c>
    </row>
    <row r="41" spans="1:12" ht="18" customHeight="1" x14ac:dyDescent="0.15">
      <c r="B41" s="8" t="s">
        <v>189</v>
      </c>
      <c r="C41" s="174"/>
      <c r="D41" s="174" t="s">
        <v>190</v>
      </c>
      <c r="F41" s="174" t="s">
        <v>191</v>
      </c>
      <c r="G41" s="2"/>
      <c r="H41" s="174" t="s">
        <v>191</v>
      </c>
      <c r="J41" s="174" t="s">
        <v>191</v>
      </c>
    </row>
    <row r="42" spans="1:12" ht="18" customHeight="1" x14ac:dyDescent="0.15">
      <c r="B42" s="8"/>
      <c r="C42" s="174"/>
      <c r="D42" s="174"/>
      <c r="F42" s="174"/>
      <c r="G42" s="2"/>
      <c r="H42" s="174"/>
      <c r="J42" s="174"/>
    </row>
    <row r="43" spans="1:12" ht="18" customHeight="1" x14ac:dyDescent="0.15">
      <c r="B43" s="222" t="s">
        <v>310</v>
      </c>
      <c r="C43" s="174"/>
      <c r="D43" s="2" t="s">
        <v>311</v>
      </c>
      <c r="E43" s="174"/>
      <c r="G43" s="2"/>
    </row>
    <row r="44" spans="1:12" ht="18" customHeight="1" x14ac:dyDescent="0.15">
      <c r="B44" s="8"/>
      <c r="C44" s="174"/>
      <c r="D44" s="174"/>
      <c r="E44" s="174"/>
      <c r="G44" s="2"/>
    </row>
    <row r="45" spans="1:12" ht="18" customHeight="1" x14ac:dyDescent="0.15">
      <c r="A45" s="1" t="s">
        <v>192</v>
      </c>
      <c r="B45" s="8"/>
      <c r="C45" s="174"/>
      <c r="D45" s="174"/>
      <c r="E45" s="174"/>
      <c r="G45" s="2"/>
      <c r="H45" s="185" t="s">
        <v>193</v>
      </c>
      <c r="I45" s="186" t="s">
        <v>194</v>
      </c>
    </row>
    <row r="46" spans="1:12" ht="18" customHeight="1" x14ac:dyDescent="0.15">
      <c r="D46" s="174"/>
      <c r="E46" s="174"/>
      <c r="G46" s="2"/>
      <c r="H46" s="185" t="s">
        <v>193</v>
      </c>
      <c r="I46" s="186" t="s">
        <v>195</v>
      </c>
    </row>
    <row r="47" spans="1:12" ht="18" customHeight="1" x14ac:dyDescent="0.15">
      <c r="A47" s="1" t="s">
        <v>118</v>
      </c>
      <c r="G47" s="2"/>
    </row>
    <row r="48" spans="1:12" ht="18" customHeight="1" x14ac:dyDescent="0.15">
      <c r="B48" s="402"/>
      <c r="C48" s="402"/>
      <c r="D48" s="402"/>
      <c r="E48" s="402"/>
      <c r="F48" s="402"/>
      <c r="G48" s="402"/>
      <c r="H48" s="402"/>
      <c r="I48" s="402"/>
      <c r="J48" s="402"/>
      <c r="K48" s="402"/>
      <c r="L48" s="402"/>
    </row>
    <row r="49" spans="1:12" ht="18" customHeight="1" x14ac:dyDescent="0.15">
      <c r="B49" s="402"/>
      <c r="C49" s="402"/>
      <c r="D49" s="402"/>
      <c r="E49" s="402"/>
      <c r="F49" s="402"/>
      <c r="G49" s="402"/>
      <c r="H49" s="402"/>
      <c r="I49" s="402"/>
      <c r="J49" s="402"/>
      <c r="K49" s="402"/>
      <c r="L49" s="402"/>
    </row>
    <row r="50" spans="1:12" ht="18" customHeight="1" x14ac:dyDescent="0.15">
      <c r="B50" s="402"/>
      <c r="C50" s="402"/>
      <c r="D50" s="402"/>
      <c r="E50" s="402"/>
      <c r="F50" s="402"/>
      <c r="G50" s="402"/>
      <c r="H50" s="402"/>
      <c r="I50" s="402"/>
      <c r="J50" s="402"/>
      <c r="K50" s="402"/>
      <c r="L50" s="402"/>
    </row>
    <row r="51" spans="1:12" ht="18" customHeight="1" x14ac:dyDescent="0.15">
      <c r="B51" s="402"/>
      <c r="C51" s="402"/>
      <c r="D51" s="402"/>
      <c r="E51" s="402"/>
      <c r="F51" s="402"/>
      <c r="G51" s="402"/>
      <c r="H51" s="402"/>
      <c r="I51" s="402"/>
      <c r="J51" s="402"/>
      <c r="K51" s="402"/>
      <c r="L51" s="402"/>
    </row>
    <row r="52" spans="1:12" ht="18" customHeight="1" x14ac:dyDescent="0.15">
      <c r="B52" s="402"/>
      <c r="C52" s="402"/>
      <c r="D52" s="402"/>
      <c r="E52" s="402"/>
      <c r="F52" s="402"/>
      <c r="G52" s="402"/>
      <c r="H52" s="402"/>
      <c r="I52" s="402"/>
      <c r="J52" s="402"/>
      <c r="K52" s="402"/>
      <c r="L52" s="402"/>
    </row>
    <row r="53" spans="1:12" ht="18" customHeight="1" x14ac:dyDescent="0.15">
      <c r="G53" s="2"/>
    </row>
    <row r="54" spans="1:12" ht="18" customHeight="1" x14ac:dyDescent="0.15">
      <c r="G54" s="2"/>
    </row>
    <row r="55" spans="1:12" x14ac:dyDescent="0.15">
      <c r="A55" s="1" t="s">
        <v>2</v>
      </c>
      <c r="G55" s="2"/>
    </row>
    <row r="56" spans="1:12" x14ac:dyDescent="0.15">
      <c r="A56" s="179" t="s">
        <v>83</v>
      </c>
      <c r="B56" s="394" t="s">
        <v>57</v>
      </c>
      <c r="C56" s="394"/>
      <c r="D56" s="389" t="s">
        <v>423</v>
      </c>
      <c r="E56" s="389"/>
      <c r="F56" s="389" t="s">
        <v>242</v>
      </c>
      <c r="G56" s="389"/>
      <c r="H56" s="389" t="s">
        <v>266</v>
      </c>
      <c r="I56" s="389"/>
      <c r="J56" s="389" t="s">
        <v>424</v>
      </c>
      <c r="K56" s="389"/>
      <c r="L56" s="179" t="s">
        <v>81</v>
      </c>
    </row>
    <row r="57" spans="1:12" x14ac:dyDescent="0.15">
      <c r="A57" s="395" t="s">
        <v>196</v>
      </c>
      <c r="B57" s="50" t="s">
        <v>3</v>
      </c>
      <c r="C57" s="53" t="s">
        <v>4</v>
      </c>
      <c r="D57" s="187">
        <v>1000</v>
      </c>
      <c r="E57" s="26" t="s">
        <v>0</v>
      </c>
      <c r="F57" s="187">
        <v>1000</v>
      </c>
      <c r="G57" s="26" t="s">
        <v>0</v>
      </c>
      <c r="H57" s="187">
        <v>1000</v>
      </c>
      <c r="I57" s="26" t="s">
        <v>0</v>
      </c>
      <c r="J57" s="187">
        <v>1000</v>
      </c>
      <c r="K57" s="26" t="s">
        <v>0</v>
      </c>
      <c r="L57" s="391"/>
    </row>
    <row r="58" spans="1:12" x14ac:dyDescent="0.15">
      <c r="A58" s="396"/>
      <c r="B58" s="51" t="s">
        <v>5</v>
      </c>
      <c r="C58" s="54" t="s">
        <v>6</v>
      </c>
      <c r="D58" s="188">
        <v>450</v>
      </c>
      <c r="E58" s="5" t="s">
        <v>7</v>
      </c>
      <c r="F58" s="188">
        <v>450</v>
      </c>
      <c r="G58" s="5" t="s">
        <v>7</v>
      </c>
      <c r="H58" s="188">
        <v>450</v>
      </c>
      <c r="I58" s="5" t="s">
        <v>7</v>
      </c>
      <c r="J58" s="188">
        <v>450</v>
      </c>
      <c r="K58" s="5" t="s">
        <v>7</v>
      </c>
      <c r="L58" s="392"/>
    </row>
    <row r="59" spans="1:12" x14ac:dyDescent="0.15">
      <c r="A59" s="396"/>
      <c r="B59" s="51" t="s">
        <v>8</v>
      </c>
      <c r="C59" s="54" t="s">
        <v>82</v>
      </c>
      <c r="D59" s="4">
        <f>D57*D58/10</f>
        <v>45000</v>
      </c>
      <c r="E59" s="5" t="s">
        <v>9</v>
      </c>
      <c r="F59" s="4">
        <f>F57*F58/10</f>
        <v>45000</v>
      </c>
      <c r="G59" s="5" t="s">
        <v>9</v>
      </c>
      <c r="H59" s="4">
        <f>H57*H58/10</f>
        <v>45000</v>
      </c>
      <c r="I59" s="5" t="s">
        <v>9</v>
      </c>
      <c r="J59" s="4">
        <f>J57*J58/10</f>
        <v>45000</v>
      </c>
      <c r="K59" s="5" t="s">
        <v>9</v>
      </c>
      <c r="L59" s="392"/>
    </row>
    <row r="60" spans="1:12" x14ac:dyDescent="0.15">
      <c r="A60" s="396"/>
      <c r="B60" s="51" t="s">
        <v>10</v>
      </c>
      <c r="C60" s="54" t="s">
        <v>11</v>
      </c>
      <c r="D60" s="189">
        <v>245</v>
      </c>
      <c r="E60" s="5" t="s">
        <v>12</v>
      </c>
      <c r="F60" s="189">
        <v>245</v>
      </c>
      <c r="G60" s="5" t="s">
        <v>12</v>
      </c>
      <c r="H60" s="189">
        <v>245</v>
      </c>
      <c r="I60" s="5" t="s">
        <v>12</v>
      </c>
      <c r="J60" s="189">
        <v>245</v>
      </c>
      <c r="K60" s="5" t="s">
        <v>12</v>
      </c>
      <c r="L60" s="392"/>
    </row>
    <row r="61" spans="1:12" x14ac:dyDescent="0.15">
      <c r="A61" s="397"/>
      <c r="B61" s="52" t="s">
        <v>13</v>
      </c>
      <c r="C61" s="55" t="s">
        <v>14</v>
      </c>
      <c r="D61" s="6">
        <f>D59*D60</f>
        <v>11025000</v>
      </c>
      <c r="E61" s="7" t="s">
        <v>15</v>
      </c>
      <c r="F61" s="6">
        <f>F59*F60</f>
        <v>11025000</v>
      </c>
      <c r="G61" s="7" t="s">
        <v>15</v>
      </c>
      <c r="H61" s="6">
        <f>H59*H60</f>
        <v>11025000</v>
      </c>
      <c r="I61" s="7" t="s">
        <v>15</v>
      </c>
      <c r="J61" s="6">
        <f>J59*J60</f>
        <v>11025000</v>
      </c>
      <c r="K61" s="7" t="s">
        <v>15</v>
      </c>
      <c r="L61" s="393"/>
    </row>
    <row r="62" spans="1:12" ht="13.5" customHeight="1" x14ac:dyDescent="0.15">
      <c r="A62" s="395" t="s">
        <v>90</v>
      </c>
      <c r="B62" s="50" t="s">
        <v>3</v>
      </c>
      <c r="C62" s="53" t="s">
        <v>4</v>
      </c>
      <c r="D62" s="187">
        <v>1000</v>
      </c>
      <c r="E62" s="26" t="s">
        <v>0</v>
      </c>
      <c r="F62" s="187">
        <v>1000</v>
      </c>
      <c r="G62" s="26" t="s">
        <v>0</v>
      </c>
      <c r="H62" s="187">
        <v>1000</v>
      </c>
      <c r="I62" s="26" t="s">
        <v>0</v>
      </c>
      <c r="J62" s="187">
        <v>1600</v>
      </c>
      <c r="K62" s="26" t="s">
        <v>0</v>
      </c>
      <c r="L62" s="391"/>
    </row>
    <row r="63" spans="1:12" x14ac:dyDescent="0.15">
      <c r="A63" s="396"/>
      <c r="B63" s="51" t="s">
        <v>5</v>
      </c>
      <c r="C63" s="54" t="s">
        <v>6</v>
      </c>
      <c r="D63" s="188">
        <v>450</v>
      </c>
      <c r="E63" s="5" t="s">
        <v>7</v>
      </c>
      <c r="F63" s="188">
        <v>450</v>
      </c>
      <c r="G63" s="5" t="s">
        <v>7</v>
      </c>
      <c r="H63" s="188">
        <v>450</v>
      </c>
      <c r="I63" s="5" t="s">
        <v>7</v>
      </c>
      <c r="J63" s="188">
        <v>450</v>
      </c>
      <c r="K63" s="5" t="s">
        <v>35</v>
      </c>
      <c r="L63" s="392"/>
    </row>
    <row r="64" spans="1:12" x14ac:dyDescent="0.15">
      <c r="A64" s="396"/>
      <c r="B64" s="51" t="s">
        <v>8</v>
      </c>
      <c r="C64" s="54" t="s">
        <v>82</v>
      </c>
      <c r="D64" s="4">
        <f>D62*D63/10</f>
        <v>45000</v>
      </c>
      <c r="E64" s="5" t="s">
        <v>9</v>
      </c>
      <c r="F64" s="4">
        <f>F62*F63/10</f>
        <v>45000</v>
      </c>
      <c r="G64" s="5" t="s">
        <v>9</v>
      </c>
      <c r="H64" s="4">
        <f>H62*H63/10</f>
        <v>45000</v>
      </c>
      <c r="I64" s="5" t="s">
        <v>9</v>
      </c>
      <c r="J64" s="4">
        <f>J62*J63/10</f>
        <v>72000</v>
      </c>
      <c r="K64" s="5" t="s">
        <v>36</v>
      </c>
      <c r="L64" s="392"/>
    </row>
    <row r="65" spans="1:12" x14ac:dyDescent="0.15">
      <c r="A65" s="396"/>
      <c r="B65" s="51" t="s">
        <v>10</v>
      </c>
      <c r="C65" s="54" t="s">
        <v>11</v>
      </c>
      <c r="D65" s="189">
        <v>37</v>
      </c>
      <c r="E65" s="5" t="s">
        <v>197</v>
      </c>
      <c r="F65" s="189">
        <v>37</v>
      </c>
      <c r="G65" s="5" t="s">
        <v>197</v>
      </c>
      <c r="H65" s="189">
        <v>37</v>
      </c>
      <c r="I65" s="5" t="s">
        <v>197</v>
      </c>
      <c r="J65" s="189">
        <v>37</v>
      </c>
      <c r="K65" s="5" t="s">
        <v>37</v>
      </c>
      <c r="L65" s="392"/>
    </row>
    <row r="66" spans="1:12" x14ac:dyDescent="0.15">
      <c r="A66" s="397"/>
      <c r="B66" s="52" t="s">
        <v>13</v>
      </c>
      <c r="C66" s="55" t="s">
        <v>14</v>
      </c>
      <c r="D66" s="6">
        <f>D64*D65</f>
        <v>1665000</v>
      </c>
      <c r="E66" s="7" t="s">
        <v>15</v>
      </c>
      <c r="F66" s="6">
        <f>F64*F65</f>
        <v>1665000</v>
      </c>
      <c r="G66" s="7" t="s">
        <v>15</v>
      </c>
      <c r="H66" s="6">
        <f>H64*H65</f>
        <v>1665000</v>
      </c>
      <c r="I66" s="7" t="s">
        <v>15</v>
      </c>
      <c r="J66" s="6">
        <f>J64*J65</f>
        <v>2664000</v>
      </c>
      <c r="K66" s="7" t="s">
        <v>38</v>
      </c>
      <c r="L66" s="393"/>
    </row>
    <row r="67" spans="1:12" ht="13.5" customHeight="1" x14ac:dyDescent="0.15">
      <c r="A67" s="398" t="s">
        <v>198</v>
      </c>
      <c r="B67" s="50" t="s">
        <v>3</v>
      </c>
      <c r="C67" s="53" t="s">
        <v>4</v>
      </c>
      <c r="D67" s="187">
        <v>10</v>
      </c>
      <c r="E67" s="26" t="s">
        <v>0</v>
      </c>
      <c r="F67" s="187">
        <v>10</v>
      </c>
      <c r="G67" s="26" t="s">
        <v>0</v>
      </c>
      <c r="H67" s="187">
        <v>10</v>
      </c>
      <c r="I67" s="26" t="s">
        <v>0</v>
      </c>
      <c r="J67" s="187">
        <v>10</v>
      </c>
      <c r="K67" s="26" t="s">
        <v>34</v>
      </c>
      <c r="L67" s="391"/>
    </row>
    <row r="68" spans="1:12" x14ac:dyDescent="0.15">
      <c r="A68" s="383"/>
      <c r="B68" s="51" t="s">
        <v>5</v>
      </c>
      <c r="C68" s="54" t="s">
        <v>6</v>
      </c>
      <c r="D68" s="188">
        <v>2700</v>
      </c>
      <c r="E68" s="5" t="s">
        <v>7</v>
      </c>
      <c r="F68" s="188">
        <v>2700</v>
      </c>
      <c r="G68" s="5" t="s">
        <v>7</v>
      </c>
      <c r="H68" s="188">
        <v>2700</v>
      </c>
      <c r="I68" s="5" t="s">
        <v>7</v>
      </c>
      <c r="J68" s="188">
        <v>2700</v>
      </c>
      <c r="K68" s="5" t="s">
        <v>35</v>
      </c>
      <c r="L68" s="392"/>
    </row>
    <row r="69" spans="1:12" x14ac:dyDescent="0.15">
      <c r="A69" s="383"/>
      <c r="B69" s="51" t="s">
        <v>8</v>
      </c>
      <c r="C69" s="54" t="s">
        <v>82</v>
      </c>
      <c r="D69" s="4">
        <f>D67*D68/10</f>
        <v>2700</v>
      </c>
      <c r="E69" s="5" t="s">
        <v>9</v>
      </c>
      <c r="F69" s="4">
        <f>F67*F68/10</f>
        <v>2700</v>
      </c>
      <c r="G69" s="5" t="s">
        <v>9</v>
      </c>
      <c r="H69" s="4">
        <f>H67*H68/10</f>
        <v>2700</v>
      </c>
      <c r="I69" s="5" t="s">
        <v>9</v>
      </c>
      <c r="J69" s="4">
        <f>J67*J68/10</f>
        <v>2700</v>
      </c>
      <c r="K69" s="5" t="s">
        <v>36</v>
      </c>
      <c r="L69" s="392"/>
    </row>
    <row r="70" spans="1:12" x14ac:dyDescent="0.15">
      <c r="A70" s="383"/>
      <c r="B70" s="51" t="s">
        <v>10</v>
      </c>
      <c r="C70" s="54" t="s">
        <v>11</v>
      </c>
      <c r="D70" s="189">
        <v>675</v>
      </c>
      <c r="E70" s="5" t="s">
        <v>197</v>
      </c>
      <c r="F70" s="189">
        <v>675</v>
      </c>
      <c r="G70" s="5" t="s">
        <v>197</v>
      </c>
      <c r="H70" s="189">
        <v>675</v>
      </c>
      <c r="I70" s="5" t="s">
        <v>197</v>
      </c>
      <c r="J70" s="189">
        <v>675</v>
      </c>
      <c r="K70" s="5" t="s">
        <v>37</v>
      </c>
      <c r="L70" s="392"/>
    </row>
    <row r="71" spans="1:12" x14ac:dyDescent="0.15">
      <c r="A71" s="399"/>
      <c r="B71" s="52" t="s">
        <v>13</v>
      </c>
      <c r="C71" s="55" t="s">
        <v>14</v>
      </c>
      <c r="D71" s="6">
        <f>D69*D70</f>
        <v>1822500</v>
      </c>
      <c r="E71" s="7" t="s">
        <v>199</v>
      </c>
      <c r="F71" s="6">
        <f>F69*F70</f>
        <v>1822500</v>
      </c>
      <c r="G71" s="7" t="s">
        <v>199</v>
      </c>
      <c r="H71" s="6">
        <f>H69*H70</f>
        <v>1822500</v>
      </c>
      <c r="I71" s="7" t="s">
        <v>199</v>
      </c>
      <c r="J71" s="6">
        <f>J69*J70</f>
        <v>1822500</v>
      </c>
      <c r="K71" s="7" t="s">
        <v>38</v>
      </c>
      <c r="L71" s="393"/>
    </row>
    <row r="72" spans="1:12" ht="13.5" customHeight="1" x14ac:dyDescent="0.15">
      <c r="A72" s="390"/>
      <c r="B72" s="50" t="s">
        <v>3</v>
      </c>
      <c r="C72" s="53" t="s">
        <v>4</v>
      </c>
      <c r="D72" s="3"/>
      <c r="E72" s="26" t="s">
        <v>0</v>
      </c>
      <c r="F72" s="3"/>
      <c r="G72" s="26" t="s">
        <v>0</v>
      </c>
      <c r="H72" s="3"/>
      <c r="I72" s="26" t="s">
        <v>0</v>
      </c>
      <c r="J72" s="3"/>
      <c r="K72" s="26" t="s">
        <v>0</v>
      </c>
      <c r="L72" s="391"/>
    </row>
    <row r="73" spans="1:12" x14ac:dyDescent="0.15">
      <c r="A73" s="384"/>
      <c r="B73" s="51" t="s">
        <v>5</v>
      </c>
      <c r="C73" s="54" t="s">
        <v>6</v>
      </c>
      <c r="D73" s="4"/>
      <c r="E73" s="5" t="s">
        <v>7</v>
      </c>
      <c r="F73" s="4"/>
      <c r="G73" s="5" t="s">
        <v>7</v>
      </c>
      <c r="H73" s="4"/>
      <c r="I73" s="5" t="s">
        <v>7</v>
      </c>
      <c r="J73" s="4"/>
      <c r="K73" s="5" t="s">
        <v>7</v>
      </c>
      <c r="L73" s="392"/>
    </row>
    <row r="74" spans="1:12" x14ac:dyDescent="0.15">
      <c r="A74" s="384"/>
      <c r="B74" s="51" t="s">
        <v>8</v>
      </c>
      <c r="C74" s="54" t="s">
        <v>82</v>
      </c>
      <c r="D74" s="4">
        <f>D72*D73/10</f>
        <v>0</v>
      </c>
      <c r="E74" s="5" t="s">
        <v>9</v>
      </c>
      <c r="F74" s="4">
        <f>F72*F73/10</f>
        <v>0</v>
      </c>
      <c r="G74" s="5" t="s">
        <v>9</v>
      </c>
      <c r="H74" s="4">
        <f>H72*H73/10</f>
        <v>0</v>
      </c>
      <c r="I74" s="5" t="s">
        <v>9</v>
      </c>
      <c r="J74" s="4">
        <f>J72*J73/10</f>
        <v>0</v>
      </c>
      <c r="K74" s="5" t="s">
        <v>9</v>
      </c>
      <c r="L74" s="392"/>
    </row>
    <row r="75" spans="1:12" x14ac:dyDescent="0.15">
      <c r="A75" s="384"/>
      <c r="B75" s="51" t="s">
        <v>10</v>
      </c>
      <c r="C75" s="54" t="s">
        <v>11</v>
      </c>
      <c r="D75" s="59"/>
      <c r="E75" s="5" t="s">
        <v>12</v>
      </c>
      <c r="F75" s="59"/>
      <c r="G75" s="5" t="s">
        <v>12</v>
      </c>
      <c r="H75" s="59"/>
      <c r="I75" s="5" t="s">
        <v>12</v>
      </c>
      <c r="J75" s="59"/>
      <c r="K75" s="5" t="s">
        <v>12</v>
      </c>
      <c r="L75" s="392"/>
    </row>
    <row r="76" spans="1:12" x14ac:dyDescent="0.15">
      <c r="A76" s="385"/>
      <c r="B76" s="52" t="s">
        <v>13</v>
      </c>
      <c r="C76" s="55" t="s">
        <v>14</v>
      </c>
      <c r="D76" s="6">
        <f>D74*D75</f>
        <v>0</v>
      </c>
      <c r="E76" s="7" t="s">
        <v>15</v>
      </c>
      <c r="F76" s="6">
        <f>F74*F75</f>
        <v>0</v>
      </c>
      <c r="G76" s="7" t="s">
        <v>15</v>
      </c>
      <c r="H76" s="6">
        <f>H74*H75</f>
        <v>0</v>
      </c>
      <c r="I76" s="7" t="s">
        <v>15</v>
      </c>
      <c r="J76" s="6">
        <f>J74*J75</f>
        <v>0</v>
      </c>
      <c r="K76" s="7" t="s">
        <v>15</v>
      </c>
      <c r="L76" s="393"/>
    </row>
    <row r="77" spans="1:12" x14ac:dyDescent="0.15">
      <c r="A77" s="387" t="s">
        <v>16</v>
      </c>
      <c r="B77" s="388"/>
      <c r="C77" s="56" t="s">
        <v>17</v>
      </c>
      <c r="D77" s="45">
        <f>D61+D66+D76+D71</f>
        <v>14512500</v>
      </c>
      <c r="E77" s="46" t="s">
        <v>15</v>
      </c>
      <c r="F77" s="45">
        <f>F61+F66+F76+F71</f>
        <v>14512500</v>
      </c>
      <c r="G77" s="46" t="s">
        <v>15</v>
      </c>
      <c r="H77" s="45">
        <f>H61+H66+H76+H71</f>
        <v>14512500</v>
      </c>
      <c r="I77" s="46" t="s">
        <v>15</v>
      </c>
      <c r="J77" s="45">
        <f>J61+J66+J76+J71</f>
        <v>15511500</v>
      </c>
      <c r="K77" s="46" t="s">
        <v>15</v>
      </c>
      <c r="L77" s="379"/>
    </row>
    <row r="78" spans="1:12" x14ac:dyDescent="0.15">
      <c r="A78" s="381" t="s">
        <v>40</v>
      </c>
      <c r="B78" s="382"/>
      <c r="C78" s="57"/>
      <c r="D78" s="25" t="s">
        <v>1</v>
      </c>
      <c r="E78" s="23" t="s">
        <v>39</v>
      </c>
      <c r="F78" s="25" t="s">
        <v>1</v>
      </c>
      <c r="G78" s="23" t="s">
        <v>39</v>
      </c>
      <c r="H78" s="25" t="s">
        <v>1</v>
      </c>
      <c r="I78" s="23" t="s">
        <v>39</v>
      </c>
      <c r="J78" s="25" t="s">
        <v>1</v>
      </c>
      <c r="K78" s="23" t="s">
        <v>39</v>
      </c>
      <c r="L78" s="380"/>
    </row>
    <row r="79" spans="1:12" x14ac:dyDescent="0.15">
      <c r="D79" s="63"/>
      <c r="E79" s="9"/>
      <c r="F79" s="63"/>
      <c r="G79" s="9"/>
      <c r="H79" s="63"/>
      <c r="I79" s="8"/>
      <c r="J79" s="63"/>
      <c r="K79" s="8"/>
    </row>
    <row r="80" spans="1:12" x14ac:dyDescent="0.15">
      <c r="A80" s="1" t="s">
        <v>66</v>
      </c>
      <c r="D80" s="8"/>
      <c r="E80" s="9"/>
      <c r="F80" s="8"/>
      <c r="G80" s="9"/>
      <c r="H80" s="8"/>
      <c r="I80" s="8"/>
      <c r="J80" s="8"/>
      <c r="K80" s="8"/>
    </row>
    <row r="81" spans="1:12" x14ac:dyDescent="0.15">
      <c r="A81" s="179" t="s">
        <v>18</v>
      </c>
      <c r="B81" s="394" t="s">
        <v>57</v>
      </c>
      <c r="C81" s="394"/>
      <c r="D81" s="389" t="s">
        <v>423</v>
      </c>
      <c r="E81" s="389"/>
      <c r="F81" s="389" t="s">
        <v>242</v>
      </c>
      <c r="G81" s="389"/>
      <c r="H81" s="389" t="s">
        <v>266</v>
      </c>
      <c r="I81" s="389"/>
      <c r="J81" s="389" t="s">
        <v>424</v>
      </c>
      <c r="K81" s="389"/>
      <c r="L81" s="179" t="str">
        <f>+L56</f>
        <v>備考</v>
      </c>
    </row>
    <row r="82" spans="1:12" x14ac:dyDescent="0.15">
      <c r="A82" s="383"/>
      <c r="B82" s="51" t="s">
        <v>19</v>
      </c>
      <c r="C82" s="53" t="s">
        <v>4</v>
      </c>
      <c r="D82" s="4"/>
      <c r="E82" s="10" t="s">
        <v>9</v>
      </c>
      <c r="F82" s="4"/>
      <c r="G82" s="10" t="s">
        <v>9</v>
      </c>
      <c r="H82" s="4"/>
      <c r="I82" s="10" t="s">
        <v>9</v>
      </c>
      <c r="J82" s="4"/>
      <c r="K82" s="10" t="s">
        <v>9</v>
      </c>
      <c r="L82" s="379"/>
    </row>
    <row r="83" spans="1:12" x14ac:dyDescent="0.15">
      <c r="A83" s="384"/>
      <c r="B83" s="51" t="s">
        <v>10</v>
      </c>
      <c r="C83" s="54" t="s">
        <v>6</v>
      </c>
      <c r="D83" s="4"/>
      <c r="E83" s="10" t="s">
        <v>12</v>
      </c>
      <c r="F83" s="4"/>
      <c r="G83" s="10" t="s">
        <v>12</v>
      </c>
      <c r="H83" s="4"/>
      <c r="I83" s="10" t="s">
        <v>12</v>
      </c>
      <c r="J83" s="4"/>
      <c r="K83" s="10" t="s">
        <v>12</v>
      </c>
      <c r="L83" s="386"/>
    </row>
    <row r="84" spans="1:12" x14ac:dyDescent="0.15">
      <c r="A84" s="385"/>
      <c r="B84" s="52" t="s">
        <v>13</v>
      </c>
      <c r="C84" s="55" t="s">
        <v>20</v>
      </c>
      <c r="D84" s="6">
        <f>+D82*D83</f>
        <v>0</v>
      </c>
      <c r="E84" s="11" t="s">
        <v>15</v>
      </c>
      <c r="F84" s="6">
        <f t="shared" ref="F84" si="0">+F82*F83</f>
        <v>0</v>
      </c>
      <c r="G84" s="11" t="s">
        <v>15</v>
      </c>
      <c r="H84" s="6">
        <f t="shared" ref="H84" si="1">+H82*H83</f>
        <v>0</v>
      </c>
      <c r="I84" s="11" t="s">
        <v>15</v>
      </c>
      <c r="J84" s="6">
        <f t="shared" ref="J84" si="2">+J82*J83</f>
        <v>0</v>
      </c>
      <c r="K84" s="11" t="s">
        <v>15</v>
      </c>
      <c r="L84" s="380"/>
    </row>
    <row r="85" spans="1:12" x14ac:dyDescent="0.15">
      <c r="A85" s="384"/>
      <c r="B85" s="51" t="s">
        <v>19</v>
      </c>
      <c r="C85" s="54" t="s">
        <v>4</v>
      </c>
      <c r="D85" s="4"/>
      <c r="E85" s="10" t="s">
        <v>9</v>
      </c>
      <c r="F85" s="4"/>
      <c r="G85" s="10" t="s">
        <v>9</v>
      </c>
      <c r="H85" s="4"/>
      <c r="I85" s="10" t="s">
        <v>9</v>
      </c>
      <c r="J85" s="4"/>
      <c r="K85" s="10" t="s">
        <v>9</v>
      </c>
      <c r="L85" s="379"/>
    </row>
    <row r="86" spans="1:12" x14ac:dyDescent="0.15">
      <c r="A86" s="384"/>
      <c r="B86" s="51" t="s">
        <v>10</v>
      </c>
      <c r="C86" s="54" t="s">
        <v>6</v>
      </c>
      <c r="D86" s="4"/>
      <c r="E86" s="10" t="s">
        <v>12</v>
      </c>
      <c r="F86" s="4"/>
      <c r="G86" s="10" t="s">
        <v>12</v>
      </c>
      <c r="H86" s="4"/>
      <c r="I86" s="10" t="s">
        <v>12</v>
      </c>
      <c r="J86" s="4"/>
      <c r="K86" s="10" t="s">
        <v>12</v>
      </c>
      <c r="L86" s="386"/>
    </row>
    <row r="87" spans="1:12" x14ac:dyDescent="0.15">
      <c r="A87" s="385"/>
      <c r="B87" s="52" t="s">
        <v>13</v>
      </c>
      <c r="C87" s="55" t="s">
        <v>20</v>
      </c>
      <c r="D87" s="6">
        <f>+D85*D86</f>
        <v>0</v>
      </c>
      <c r="E87" s="11" t="s">
        <v>15</v>
      </c>
      <c r="F87" s="6">
        <f t="shared" ref="F87" si="3">+F85*F86</f>
        <v>0</v>
      </c>
      <c r="G87" s="11" t="s">
        <v>15</v>
      </c>
      <c r="H87" s="6">
        <f t="shared" ref="H87" si="4">+H85*H86</f>
        <v>0</v>
      </c>
      <c r="I87" s="11" t="s">
        <v>15</v>
      </c>
      <c r="J87" s="6">
        <f t="shared" ref="J87" si="5">+J85*J86</f>
        <v>0</v>
      </c>
      <c r="K87" s="11" t="s">
        <v>15</v>
      </c>
      <c r="L87" s="380"/>
    </row>
    <row r="88" spans="1:12" x14ac:dyDescent="0.15">
      <c r="A88" s="387" t="s">
        <v>16</v>
      </c>
      <c r="B88" s="388"/>
      <c r="C88" s="56" t="s">
        <v>21</v>
      </c>
      <c r="D88" s="45">
        <f>+D84+D87</f>
        <v>0</v>
      </c>
      <c r="E88" s="47" t="s">
        <v>15</v>
      </c>
      <c r="F88" s="45">
        <f>+F84+F87</f>
        <v>0</v>
      </c>
      <c r="G88" s="47" t="s">
        <v>15</v>
      </c>
      <c r="H88" s="45">
        <f>+H84+H87</f>
        <v>0</v>
      </c>
      <c r="I88" s="47" t="s">
        <v>15</v>
      </c>
      <c r="J88" s="45">
        <f>+J84+J87</f>
        <v>0</v>
      </c>
      <c r="K88" s="47" t="s">
        <v>15</v>
      </c>
      <c r="L88" s="379"/>
    </row>
    <row r="89" spans="1:12" x14ac:dyDescent="0.15">
      <c r="A89" s="381" t="s">
        <v>40</v>
      </c>
      <c r="B89" s="382"/>
      <c r="C89" s="57"/>
      <c r="D89" s="25" t="s">
        <v>1</v>
      </c>
      <c r="E89" s="23" t="s">
        <v>39</v>
      </c>
      <c r="F89" s="42">
        <f>IF(F88=0,,+F88/$D88*100)</f>
        <v>0</v>
      </c>
      <c r="G89" s="43" t="s">
        <v>39</v>
      </c>
      <c r="H89" s="42">
        <f>IF(H88=0,,+H88/$D88*100)</f>
        <v>0</v>
      </c>
      <c r="I89" s="23" t="s">
        <v>39</v>
      </c>
      <c r="J89" s="42">
        <f>IF(J88=0,,+J88/$D88*100)</f>
        <v>0</v>
      </c>
      <c r="K89" s="43" t="s">
        <v>39</v>
      </c>
      <c r="L89" s="380"/>
    </row>
    <row r="90" spans="1:12" x14ac:dyDescent="0.15">
      <c r="A90" s="12"/>
      <c r="B90" s="12"/>
      <c r="C90" s="12"/>
      <c r="D90" s="13"/>
      <c r="E90" s="14"/>
      <c r="F90" s="13"/>
      <c r="G90" s="14"/>
      <c r="H90" s="13"/>
      <c r="I90" s="14"/>
      <c r="J90" s="13"/>
      <c r="K90" s="14"/>
    </row>
    <row r="91" spans="1:12" x14ac:dyDescent="0.15">
      <c r="A91" s="1" t="s">
        <v>22</v>
      </c>
      <c r="G91" s="2"/>
    </row>
    <row r="92" spans="1:12" x14ac:dyDescent="0.15">
      <c r="A92" s="183"/>
      <c r="B92" s="44"/>
      <c r="C92" s="49"/>
      <c r="D92" s="389" t="str">
        <f>+D81</f>
        <v>現状（R6）</v>
      </c>
      <c r="E92" s="389"/>
      <c r="F92" s="389" t="str">
        <f t="shared" ref="F92" si="6">+F81</f>
        <v>R7年度</v>
      </c>
      <c r="G92" s="389"/>
      <c r="H92" s="389" t="str">
        <f t="shared" ref="H92" si="7">+H81</f>
        <v>R8年度</v>
      </c>
      <c r="I92" s="389"/>
      <c r="J92" s="389" t="str">
        <f t="shared" ref="J92" si="8">+J81</f>
        <v>R9年度</v>
      </c>
      <c r="K92" s="389"/>
      <c r="L92" s="179" t="str">
        <f>+L81</f>
        <v>備考</v>
      </c>
    </row>
    <row r="93" spans="1:12" x14ac:dyDescent="0.15">
      <c r="A93" s="387" t="s">
        <v>16</v>
      </c>
      <c r="B93" s="388"/>
      <c r="C93" s="56" t="s">
        <v>23</v>
      </c>
      <c r="D93" s="80">
        <f>D77+D88</f>
        <v>14512500</v>
      </c>
      <c r="E93" s="182" t="s">
        <v>15</v>
      </c>
      <c r="F93" s="80">
        <f>F77+F88</f>
        <v>14512500</v>
      </c>
      <c r="G93" s="48" t="s">
        <v>15</v>
      </c>
      <c r="H93" s="81">
        <f>H77+H88</f>
        <v>14512500</v>
      </c>
      <c r="I93" s="182" t="s">
        <v>15</v>
      </c>
      <c r="J93" s="80">
        <f>J77+J88</f>
        <v>15511500</v>
      </c>
      <c r="K93" s="48" t="s">
        <v>15</v>
      </c>
      <c r="L93" s="379"/>
    </row>
    <row r="94" spans="1:12" x14ac:dyDescent="0.15">
      <c r="A94" s="381" t="s">
        <v>40</v>
      </c>
      <c r="B94" s="382"/>
      <c r="C94" s="57"/>
      <c r="D94" s="25" t="s">
        <v>1</v>
      </c>
      <c r="E94" s="23" t="s">
        <v>39</v>
      </c>
      <c r="F94" s="42">
        <f>IF(F93=0,,+F93/$D93*100)</f>
        <v>100</v>
      </c>
      <c r="G94" s="43" t="s">
        <v>39</v>
      </c>
      <c r="H94" s="42">
        <f>IF(H93=0,,+H93/$D93*100)</f>
        <v>100</v>
      </c>
      <c r="I94" s="23" t="s">
        <v>39</v>
      </c>
      <c r="J94" s="42">
        <f>IF(J93=0,,+J93/$D93*100)</f>
        <v>106.88372093023256</v>
      </c>
      <c r="K94" s="43" t="s">
        <v>39</v>
      </c>
      <c r="L94" s="380"/>
    </row>
    <row r="95" spans="1:12" x14ac:dyDescent="0.15">
      <c r="A95" s="41"/>
    </row>
    <row r="96" spans="1:12" x14ac:dyDescent="0.15">
      <c r="A96" s="41" t="s">
        <v>320</v>
      </c>
    </row>
    <row r="97" spans="1:8" x14ac:dyDescent="0.15">
      <c r="A97" s="41"/>
      <c r="B97" s="223" t="s">
        <v>317</v>
      </c>
      <c r="C97" s="1" t="s">
        <v>321</v>
      </c>
    </row>
    <row r="98" spans="1:8" x14ac:dyDescent="0.15">
      <c r="B98" s="223" t="s">
        <v>317</v>
      </c>
      <c r="C98" s="1" t="s">
        <v>322</v>
      </c>
    </row>
    <row r="99" spans="1:8" x14ac:dyDescent="0.15">
      <c r="B99" s="223" t="s">
        <v>317</v>
      </c>
      <c r="C99" s="1" t="s">
        <v>323</v>
      </c>
    </row>
    <row r="101" spans="1:8" x14ac:dyDescent="0.15">
      <c r="A101" s="1" t="s">
        <v>316</v>
      </c>
    </row>
    <row r="103" spans="1:8" x14ac:dyDescent="0.15">
      <c r="B103" s="223" t="s">
        <v>317</v>
      </c>
      <c r="C103" s="1" t="s">
        <v>324</v>
      </c>
    </row>
    <row r="104" spans="1:8" x14ac:dyDescent="0.15">
      <c r="B104" s="223" t="s">
        <v>317</v>
      </c>
      <c r="C104" s="1" t="s">
        <v>325</v>
      </c>
    </row>
    <row r="105" spans="1:8" x14ac:dyDescent="0.15">
      <c r="B105" s="223" t="s">
        <v>317</v>
      </c>
      <c r="C105" s="1" t="s">
        <v>318</v>
      </c>
    </row>
    <row r="106" spans="1:8" x14ac:dyDescent="0.15">
      <c r="B106" s="223" t="s">
        <v>317</v>
      </c>
      <c r="C106" s="1" t="s">
        <v>319</v>
      </c>
    </row>
    <row r="108" spans="1:8" x14ac:dyDescent="0.15">
      <c r="A108" s="1" t="s">
        <v>312</v>
      </c>
    </row>
    <row r="109" spans="1:8" x14ac:dyDescent="0.15">
      <c r="B109" s="23" t="s">
        <v>313</v>
      </c>
      <c r="C109" s="23"/>
      <c r="D109" s="23"/>
      <c r="E109" s="23"/>
      <c r="F109" s="23"/>
      <c r="G109" s="23"/>
      <c r="H109" s="23"/>
    </row>
    <row r="111" spans="1:8" x14ac:dyDescent="0.15">
      <c r="B111" s="23" t="s">
        <v>314</v>
      </c>
      <c r="C111" s="23"/>
      <c r="D111" s="23"/>
      <c r="E111" s="23"/>
      <c r="F111" s="23"/>
      <c r="G111" s="23"/>
      <c r="H111" s="23"/>
    </row>
    <row r="113" spans="2:8" x14ac:dyDescent="0.15">
      <c r="B113" s="23" t="s">
        <v>315</v>
      </c>
      <c r="C113" s="23"/>
      <c r="D113" s="23"/>
      <c r="E113" s="23"/>
      <c r="F113" s="23"/>
      <c r="G113" s="23"/>
      <c r="H113" s="23"/>
    </row>
  </sheetData>
  <mergeCells count="75">
    <mergeCell ref="G26:H26"/>
    <mergeCell ref="I26:K26"/>
    <mergeCell ref="B24:C24"/>
    <mergeCell ref="G24:H24"/>
    <mergeCell ref="I24:K24"/>
    <mergeCell ref="B25:C25"/>
    <mergeCell ref="G25:H25"/>
    <mergeCell ref="I25:K25"/>
    <mergeCell ref="A1:K1"/>
    <mergeCell ref="B3:C3"/>
    <mergeCell ref="D3:E3"/>
    <mergeCell ref="G3:H3"/>
    <mergeCell ref="I3:K3"/>
    <mergeCell ref="B4:C4"/>
    <mergeCell ref="D4:E4"/>
    <mergeCell ref="G4:H4"/>
    <mergeCell ref="I4:K4"/>
    <mergeCell ref="B13:L18"/>
    <mergeCell ref="B5:C5"/>
    <mergeCell ref="D5:E5"/>
    <mergeCell ref="G5:H5"/>
    <mergeCell ref="I5:K5"/>
    <mergeCell ref="B6:C6"/>
    <mergeCell ref="D6:E6"/>
    <mergeCell ref="G6:H6"/>
    <mergeCell ref="I6:K6"/>
    <mergeCell ref="B7:C7"/>
    <mergeCell ref="D7:E7"/>
    <mergeCell ref="G7:H7"/>
    <mergeCell ref="I7:K7"/>
    <mergeCell ref="C10:D10"/>
    <mergeCell ref="B31:L34"/>
    <mergeCell ref="B48:L52"/>
    <mergeCell ref="B56:C56"/>
    <mergeCell ref="D56:E56"/>
    <mergeCell ref="F56:G56"/>
    <mergeCell ref="H56:I56"/>
    <mergeCell ref="J56:K56"/>
    <mergeCell ref="B22:C22"/>
    <mergeCell ref="G22:H22"/>
    <mergeCell ref="I22:K22"/>
    <mergeCell ref="B23:C23"/>
    <mergeCell ref="G23:H23"/>
    <mergeCell ref="I23:K23"/>
    <mergeCell ref="B26:C26"/>
    <mergeCell ref="A57:A61"/>
    <mergeCell ref="L57:L61"/>
    <mergeCell ref="A62:A66"/>
    <mergeCell ref="L62:L66"/>
    <mergeCell ref="A67:A71"/>
    <mergeCell ref="L67:L71"/>
    <mergeCell ref="B81:C81"/>
    <mergeCell ref="D81:E81"/>
    <mergeCell ref="F81:G81"/>
    <mergeCell ref="H81:I81"/>
    <mergeCell ref="J81:K81"/>
    <mergeCell ref="A72:A76"/>
    <mergeCell ref="L72:L76"/>
    <mergeCell ref="A77:B77"/>
    <mergeCell ref="L77:L78"/>
    <mergeCell ref="A78:B78"/>
    <mergeCell ref="L93:L94"/>
    <mergeCell ref="A94:B94"/>
    <mergeCell ref="A82:A84"/>
    <mergeCell ref="L82:L84"/>
    <mergeCell ref="A85:A87"/>
    <mergeCell ref="L85:L87"/>
    <mergeCell ref="A88:B88"/>
    <mergeCell ref="L88:L89"/>
    <mergeCell ref="A89:B89"/>
    <mergeCell ref="D92:E92"/>
    <mergeCell ref="F92:G92"/>
    <mergeCell ref="H92:I92"/>
    <mergeCell ref="J92:K92"/>
    <mergeCell ref="A93:B93"/>
  </mergeCells>
  <phoneticPr fontId="4"/>
  <pageMargins left="0.59055118110236227" right="0.19685039370078741" top="0.74803149606299213" bottom="0.74803149606299213" header="0.31496062992125984" footer="0.31496062992125984"/>
  <pageSetup paperSize="9" scale="83"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54"/>
  <sheetViews>
    <sheetView view="pageBreakPreview" topLeftCell="A22" zoomScaleSheetLayoutView="100" workbookViewId="0">
      <selection activeCell="M44" sqref="M44"/>
    </sheetView>
  </sheetViews>
  <sheetFormatPr defaultRowHeight="13.5" x14ac:dyDescent="0.15"/>
  <cols>
    <col min="1" max="18" width="4.5" style="208" customWidth="1"/>
    <col min="19" max="16384" width="9" style="208"/>
  </cols>
  <sheetData>
    <row r="1" spans="1:18" s="209" customFormat="1" ht="18" customHeight="1" x14ac:dyDescent="0.15">
      <c r="B1" s="217"/>
      <c r="C1" s="217"/>
      <c r="D1" s="217"/>
      <c r="E1" s="217"/>
      <c r="F1" s="217"/>
      <c r="G1" s="217"/>
      <c r="H1" s="217"/>
      <c r="I1" s="218" t="s">
        <v>299</v>
      </c>
      <c r="J1" s="217"/>
      <c r="K1" s="217"/>
      <c r="L1" s="217"/>
      <c r="M1" s="217"/>
      <c r="N1" s="407"/>
      <c r="O1" s="407"/>
      <c r="P1" s="407"/>
      <c r="Q1" s="407"/>
      <c r="R1" s="217"/>
    </row>
    <row r="2" spans="1:18" s="209" customFormat="1" ht="13.5" customHeight="1" x14ac:dyDescent="0.15">
      <c r="A2" s="210"/>
      <c r="B2" s="210"/>
      <c r="C2" s="210"/>
      <c r="D2" s="210"/>
      <c r="E2" s="210"/>
      <c r="F2" s="210"/>
      <c r="G2" s="210"/>
      <c r="H2" s="210"/>
      <c r="I2" s="210"/>
      <c r="J2" s="210"/>
      <c r="K2" s="210"/>
      <c r="L2" s="210"/>
      <c r="M2" s="210"/>
      <c r="N2" s="210"/>
      <c r="O2" s="210"/>
      <c r="P2" s="210"/>
      <c r="Q2" s="210"/>
      <c r="R2" s="210"/>
    </row>
    <row r="3" spans="1:18" s="209" customFormat="1" ht="18" customHeight="1" x14ac:dyDescent="0.15">
      <c r="A3" s="210" t="s">
        <v>298</v>
      </c>
      <c r="B3" s="210"/>
      <c r="C3" s="210"/>
      <c r="D3" s="210"/>
      <c r="E3" s="210"/>
      <c r="F3" s="210"/>
      <c r="G3" s="210"/>
      <c r="H3" s="210"/>
      <c r="I3" s="210"/>
      <c r="J3" s="210"/>
      <c r="K3" s="210"/>
      <c r="L3" s="210"/>
      <c r="M3" s="210"/>
      <c r="N3" s="210"/>
      <c r="O3" s="210"/>
      <c r="P3" s="210"/>
      <c r="Q3" s="210"/>
      <c r="R3" s="210"/>
    </row>
    <row r="4" spans="1:18" s="209" customFormat="1" ht="18" customHeight="1" x14ac:dyDescent="0.15">
      <c r="A4" s="210" t="s">
        <v>297</v>
      </c>
      <c r="B4" s="210"/>
      <c r="C4" s="210"/>
      <c r="D4" s="210"/>
      <c r="E4" s="210"/>
      <c r="F4" s="210"/>
      <c r="G4" s="210"/>
      <c r="H4" s="210"/>
      <c r="I4" s="210"/>
      <c r="J4" s="210"/>
      <c r="K4" s="210"/>
      <c r="L4" s="210"/>
      <c r="M4" s="210"/>
      <c r="N4" s="210"/>
      <c r="O4" s="210"/>
      <c r="P4" s="210"/>
      <c r="Q4" s="210"/>
      <c r="R4" s="210"/>
    </row>
    <row r="5" spans="1:18" s="209" customFormat="1" ht="8.25" customHeight="1" x14ac:dyDescent="0.15">
      <c r="A5" s="210"/>
      <c r="B5" s="210"/>
      <c r="C5" s="210"/>
      <c r="D5" s="210"/>
      <c r="E5" s="210"/>
      <c r="F5" s="210"/>
      <c r="G5" s="210"/>
      <c r="H5" s="210"/>
      <c r="I5" s="210"/>
      <c r="J5" s="210"/>
      <c r="K5" s="210"/>
      <c r="L5" s="210"/>
      <c r="M5" s="210"/>
      <c r="N5" s="210"/>
      <c r="O5" s="210"/>
      <c r="P5" s="210"/>
      <c r="Q5" s="210"/>
      <c r="R5" s="210"/>
    </row>
    <row r="6" spans="1:18" s="209" customFormat="1" ht="18" customHeight="1" x14ac:dyDescent="0.15">
      <c r="A6" s="210" t="s">
        <v>296</v>
      </c>
      <c r="B6" s="210"/>
      <c r="C6" s="210"/>
      <c r="D6" s="210"/>
      <c r="E6" s="210"/>
      <c r="F6" s="210"/>
      <c r="G6" s="210"/>
      <c r="H6" s="210"/>
      <c r="I6" s="210"/>
      <c r="J6" s="210"/>
      <c r="K6" s="210"/>
      <c r="L6" s="210"/>
      <c r="M6" s="210"/>
      <c r="N6" s="210"/>
      <c r="O6" s="210"/>
      <c r="P6" s="210"/>
      <c r="Q6" s="210"/>
      <c r="R6" s="210"/>
    </row>
    <row r="7" spans="1:18" s="209" customFormat="1" ht="18" customHeight="1" x14ac:dyDescent="0.15">
      <c r="A7" s="210" t="s">
        <v>295</v>
      </c>
      <c r="B7" s="210"/>
      <c r="C7" s="210"/>
      <c r="D7" s="210"/>
      <c r="E7" s="210"/>
      <c r="F7" s="210"/>
      <c r="G7" s="210"/>
      <c r="H7" s="210"/>
      <c r="I7" s="210"/>
      <c r="J7" s="210"/>
      <c r="K7" s="210"/>
      <c r="L7" s="210"/>
      <c r="M7" s="210"/>
      <c r="N7" s="210"/>
      <c r="O7" s="210"/>
      <c r="P7" s="210"/>
      <c r="Q7" s="210"/>
      <c r="R7" s="210"/>
    </row>
    <row r="8" spans="1:18" s="209" customFormat="1" ht="8.25" customHeight="1" x14ac:dyDescent="0.15">
      <c r="A8" s="210"/>
      <c r="B8" s="210"/>
      <c r="C8" s="210"/>
      <c r="D8" s="210"/>
      <c r="E8" s="210"/>
      <c r="F8" s="210"/>
      <c r="G8" s="210"/>
      <c r="H8" s="210"/>
      <c r="I8" s="210"/>
      <c r="J8" s="210"/>
      <c r="K8" s="210"/>
      <c r="L8" s="210"/>
      <c r="M8" s="210"/>
      <c r="N8" s="210"/>
      <c r="O8" s="210"/>
      <c r="P8" s="210"/>
      <c r="Q8" s="210"/>
      <c r="R8" s="210"/>
    </row>
    <row r="9" spans="1:18" s="209" customFormat="1" ht="18" customHeight="1" x14ac:dyDescent="0.15">
      <c r="A9" s="210" t="s">
        <v>294</v>
      </c>
      <c r="B9" s="210"/>
      <c r="C9" s="210"/>
      <c r="D9" s="210"/>
      <c r="E9" s="210"/>
      <c r="F9" s="210"/>
      <c r="G9" s="210"/>
      <c r="H9" s="210"/>
      <c r="I9" s="210"/>
      <c r="J9" s="210"/>
      <c r="K9" s="210"/>
      <c r="L9" s="210"/>
      <c r="M9" s="210"/>
      <c r="N9" s="210"/>
      <c r="O9" s="210"/>
      <c r="P9" s="210"/>
      <c r="Q9" s="210"/>
      <c r="R9" s="210"/>
    </row>
    <row r="10" spans="1:18" s="209" customFormat="1" ht="18" customHeight="1" x14ac:dyDescent="0.15">
      <c r="A10" s="210" t="s">
        <v>293</v>
      </c>
      <c r="B10" s="210"/>
      <c r="C10" s="210"/>
      <c r="D10" s="210"/>
      <c r="E10" s="210"/>
      <c r="F10" s="210"/>
      <c r="G10" s="210"/>
      <c r="H10" s="210"/>
      <c r="I10" s="210"/>
      <c r="J10" s="210"/>
      <c r="K10" s="210"/>
      <c r="L10" s="210"/>
      <c r="M10" s="210"/>
      <c r="N10" s="210"/>
      <c r="O10" s="210"/>
      <c r="P10" s="210"/>
      <c r="Q10" s="210"/>
      <c r="R10" s="210"/>
    </row>
    <row r="11" spans="1:18" s="209" customFormat="1" ht="8.25" customHeight="1" x14ac:dyDescent="0.15">
      <c r="A11" s="210"/>
      <c r="B11" s="210"/>
      <c r="C11" s="210"/>
      <c r="D11" s="210"/>
      <c r="E11" s="210"/>
      <c r="F11" s="210"/>
      <c r="G11" s="210"/>
      <c r="H11" s="210"/>
      <c r="I11" s="210"/>
      <c r="J11" s="210"/>
      <c r="K11" s="210"/>
      <c r="L11" s="210"/>
      <c r="M11" s="210"/>
      <c r="N11" s="210"/>
      <c r="O11" s="210"/>
      <c r="P11" s="210"/>
      <c r="Q11" s="210"/>
      <c r="R11" s="210"/>
    </row>
    <row r="12" spans="1:18" s="209" customFormat="1" ht="18" customHeight="1" x14ac:dyDescent="0.15">
      <c r="A12" s="210" t="s">
        <v>292</v>
      </c>
      <c r="B12" s="210"/>
      <c r="C12" s="210"/>
      <c r="D12" s="210"/>
      <c r="E12" s="210"/>
      <c r="F12" s="210"/>
      <c r="G12" s="210"/>
      <c r="H12" s="210"/>
      <c r="I12" s="210"/>
      <c r="J12" s="210"/>
      <c r="K12" s="210"/>
      <c r="L12" s="210"/>
      <c r="M12" s="210"/>
      <c r="N12" s="210"/>
      <c r="O12" s="210"/>
      <c r="P12" s="210"/>
      <c r="Q12" s="210"/>
      <c r="R12" s="210"/>
    </row>
    <row r="13" spans="1:18" s="209" customFormat="1" ht="18" customHeight="1" x14ac:dyDescent="0.15">
      <c r="A13" s="210" t="s">
        <v>291</v>
      </c>
      <c r="B13" s="210"/>
      <c r="C13" s="210"/>
      <c r="D13" s="210"/>
      <c r="E13" s="210"/>
      <c r="F13" s="210"/>
      <c r="G13" s="210"/>
      <c r="H13" s="210"/>
      <c r="I13" s="210"/>
      <c r="J13" s="210"/>
      <c r="K13" s="210"/>
      <c r="L13" s="210"/>
      <c r="M13" s="210"/>
      <c r="N13" s="210"/>
      <c r="O13" s="210"/>
      <c r="P13" s="210"/>
      <c r="Q13" s="210"/>
      <c r="R13" s="210"/>
    </row>
    <row r="14" spans="1:18" s="209" customFormat="1" ht="18" customHeight="1" x14ac:dyDescent="0.15">
      <c r="A14" s="210" t="s">
        <v>290</v>
      </c>
      <c r="B14" s="210"/>
      <c r="C14" s="210"/>
      <c r="D14" s="210"/>
      <c r="E14" s="210"/>
      <c r="F14" s="210"/>
      <c r="G14" s="210"/>
      <c r="H14" s="210"/>
      <c r="I14" s="210"/>
      <c r="J14" s="210"/>
      <c r="K14" s="210"/>
      <c r="L14" s="210"/>
      <c r="M14" s="210"/>
      <c r="N14" s="210"/>
      <c r="O14" s="210"/>
      <c r="P14" s="210"/>
      <c r="Q14" s="210"/>
      <c r="R14" s="210"/>
    </row>
    <row r="15" spans="1:18" s="209" customFormat="1" ht="8.25" customHeight="1" x14ac:dyDescent="0.15"/>
    <row r="16" spans="1:18" s="209" customFormat="1" ht="18" customHeight="1" x14ac:dyDescent="0.15">
      <c r="A16" s="210" t="s">
        <v>289</v>
      </c>
      <c r="B16" s="210"/>
      <c r="C16" s="210"/>
      <c r="D16" s="210"/>
      <c r="E16" s="210"/>
      <c r="F16" s="210"/>
      <c r="G16" s="210"/>
      <c r="H16" s="210"/>
      <c r="I16" s="210"/>
      <c r="J16" s="210"/>
      <c r="K16" s="210"/>
      <c r="L16" s="210"/>
      <c r="M16" s="210"/>
      <c r="N16" s="210"/>
      <c r="O16" s="210"/>
      <c r="P16" s="210"/>
      <c r="Q16" s="210"/>
      <c r="R16" s="210"/>
    </row>
    <row r="17" spans="1:18" s="209" customFormat="1" ht="18" customHeight="1" x14ac:dyDescent="0.15">
      <c r="A17" s="215" t="s">
        <v>288</v>
      </c>
      <c r="B17" s="210"/>
      <c r="C17" s="210"/>
      <c r="D17" s="210"/>
      <c r="E17" s="210"/>
      <c r="F17" s="210"/>
      <c r="G17" s="210"/>
      <c r="H17" s="210"/>
      <c r="I17" s="210"/>
      <c r="J17" s="210"/>
      <c r="K17" s="210"/>
      <c r="L17" s="210"/>
      <c r="M17" s="210"/>
      <c r="N17" s="210"/>
      <c r="O17" s="210"/>
      <c r="P17" s="210"/>
      <c r="Q17" s="210"/>
      <c r="R17" s="210"/>
    </row>
    <row r="18" spans="1:18" s="209" customFormat="1" ht="8.25" customHeight="1" x14ac:dyDescent="0.15"/>
    <row r="19" spans="1:18" s="209" customFormat="1" ht="18" customHeight="1" x14ac:dyDescent="0.15">
      <c r="A19" s="210" t="s">
        <v>287</v>
      </c>
      <c r="B19" s="210"/>
      <c r="C19" s="210"/>
      <c r="D19" s="210"/>
      <c r="E19" s="210"/>
      <c r="F19" s="210"/>
      <c r="G19" s="210"/>
      <c r="H19" s="210"/>
      <c r="I19" s="210"/>
      <c r="J19" s="210"/>
      <c r="K19" s="210"/>
      <c r="L19" s="210"/>
      <c r="M19" s="210"/>
      <c r="N19" s="210"/>
      <c r="O19" s="210"/>
      <c r="P19" s="210"/>
      <c r="Q19" s="210"/>
      <c r="R19" s="210"/>
    </row>
    <row r="20" spans="1:18" s="209" customFormat="1" ht="18" customHeight="1" x14ac:dyDescent="0.15">
      <c r="A20" s="215" t="s">
        <v>286</v>
      </c>
      <c r="B20" s="210"/>
      <c r="C20" s="210"/>
      <c r="D20" s="210"/>
      <c r="E20" s="210"/>
      <c r="F20" s="210"/>
      <c r="G20" s="210"/>
      <c r="H20" s="210"/>
      <c r="I20" s="210"/>
      <c r="J20" s="210"/>
      <c r="K20" s="210"/>
      <c r="L20" s="210"/>
      <c r="M20" s="210"/>
      <c r="N20" s="210"/>
      <c r="O20" s="210"/>
      <c r="P20" s="210"/>
      <c r="Q20" s="210"/>
      <c r="R20" s="210"/>
    </row>
    <row r="21" spans="1:18" s="209" customFormat="1" ht="10.5" customHeight="1" x14ac:dyDescent="0.15">
      <c r="A21" s="215"/>
      <c r="B21" s="210"/>
      <c r="C21" s="210"/>
      <c r="D21" s="210"/>
      <c r="E21" s="210"/>
      <c r="F21" s="210"/>
      <c r="G21" s="210"/>
      <c r="H21" s="210"/>
      <c r="I21" s="210"/>
      <c r="J21" s="210"/>
      <c r="K21" s="210"/>
      <c r="L21" s="210"/>
      <c r="M21" s="210"/>
      <c r="N21" s="210"/>
      <c r="O21" s="210"/>
      <c r="P21" s="210"/>
      <c r="Q21" s="210"/>
      <c r="R21" s="210"/>
    </row>
    <row r="22" spans="1:18" s="209" customFormat="1" ht="18" customHeight="1" x14ac:dyDescent="0.15">
      <c r="A22" s="210" t="s">
        <v>285</v>
      </c>
      <c r="B22" s="210"/>
      <c r="C22" s="210"/>
      <c r="D22" s="210"/>
      <c r="E22" s="210"/>
      <c r="F22" s="210"/>
      <c r="G22" s="210"/>
      <c r="H22" s="210"/>
      <c r="I22" s="210"/>
      <c r="J22" s="210"/>
      <c r="K22" s="210"/>
      <c r="L22" s="210"/>
      <c r="M22" s="210"/>
      <c r="N22" s="210"/>
      <c r="O22" s="210"/>
      <c r="P22" s="210"/>
      <c r="Q22" s="210"/>
      <c r="R22" s="210"/>
    </row>
    <row r="23" spans="1:18" s="209" customFormat="1" ht="18" customHeight="1" x14ac:dyDescent="0.15">
      <c r="A23" s="210" t="s">
        <v>284</v>
      </c>
      <c r="B23" s="210"/>
      <c r="C23" s="210"/>
      <c r="D23" s="210"/>
      <c r="E23" s="210"/>
      <c r="F23" s="210"/>
      <c r="G23" s="210"/>
      <c r="H23" s="210"/>
      <c r="I23" s="210"/>
      <c r="J23" s="210"/>
      <c r="K23" s="210"/>
      <c r="L23" s="210"/>
      <c r="M23" s="210"/>
      <c r="N23" s="210"/>
      <c r="O23" s="210"/>
      <c r="P23" s="210"/>
      <c r="Q23" s="210"/>
      <c r="R23" s="210"/>
    </row>
    <row r="24" spans="1:18" s="209" customFormat="1" x14ac:dyDescent="0.15"/>
    <row r="25" spans="1:18" s="209" customFormat="1" ht="18" customHeight="1" x14ac:dyDescent="0.15">
      <c r="A25" s="216" t="s">
        <v>276</v>
      </c>
      <c r="B25" s="210"/>
      <c r="C25" s="215" t="s">
        <v>283</v>
      </c>
      <c r="D25" s="210"/>
      <c r="E25" s="210"/>
      <c r="F25" s="210"/>
      <c r="G25" s="210"/>
      <c r="H25" s="210"/>
      <c r="I25" s="210"/>
      <c r="J25" s="210"/>
      <c r="K25" s="210"/>
      <c r="L25" s="210"/>
      <c r="M25" s="210"/>
      <c r="N25" s="210"/>
      <c r="O25" s="210"/>
      <c r="P25" s="210"/>
      <c r="Q25" s="210"/>
      <c r="R25" s="210"/>
    </row>
    <row r="26" spans="1:18" s="209" customFormat="1" x14ac:dyDescent="0.15"/>
    <row r="27" spans="1:18" s="209" customFormat="1" ht="18" customHeight="1" x14ac:dyDescent="0.15">
      <c r="A27" s="216" t="s">
        <v>276</v>
      </c>
      <c r="B27" s="210"/>
      <c r="C27" s="215" t="s">
        <v>282</v>
      </c>
      <c r="D27" s="210"/>
      <c r="E27" s="210"/>
      <c r="F27" s="210"/>
      <c r="G27" s="210"/>
      <c r="H27" s="210"/>
      <c r="I27" s="210"/>
      <c r="J27" s="210"/>
      <c r="K27" s="210"/>
      <c r="L27" s="210"/>
      <c r="M27" s="210"/>
      <c r="N27" s="210"/>
      <c r="O27" s="210"/>
      <c r="P27" s="210"/>
      <c r="Q27" s="210"/>
      <c r="R27" s="210"/>
    </row>
    <row r="28" spans="1:18" s="209" customFormat="1" x14ac:dyDescent="0.15"/>
    <row r="29" spans="1:18" s="209" customFormat="1" ht="18" customHeight="1" x14ac:dyDescent="0.15">
      <c r="A29" s="216" t="s">
        <v>276</v>
      </c>
      <c r="B29" s="210"/>
      <c r="C29" s="215" t="s">
        <v>281</v>
      </c>
      <c r="D29" s="210"/>
      <c r="E29" s="210"/>
      <c r="F29" s="210"/>
      <c r="G29" s="210"/>
      <c r="H29" s="210"/>
      <c r="I29" s="210"/>
      <c r="J29" s="210"/>
      <c r="K29" s="210"/>
      <c r="L29" s="210"/>
      <c r="M29" s="210"/>
      <c r="N29" s="210"/>
      <c r="O29" s="210"/>
      <c r="P29" s="210"/>
      <c r="Q29" s="210"/>
      <c r="R29" s="210"/>
    </row>
    <row r="30" spans="1:18" s="209" customFormat="1" x14ac:dyDescent="0.15"/>
    <row r="31" spans="1:18" s="209" customFormat="1" ht="18" customHeight="1" x14ac:dyDescent="0.15">
      <c r="A31" s="216" t="s">
        <v>276</v>
      </c>
      <c r="B31" s="210"/>
      <c r="C31" s="215" t="s">
        <v>280</v>
      </c>
      <c r="D31" s="210"/>
      <c r="E31" s="210"/>
      <c r="F31" s="210"/>
      <c r="G31" s="210"/>
      <c r="H31" s="210"/>
      <c r="I31" s="210"/>
      <c r="J31" s="210"/>
      <c r="K31" s="210"/>
      <c r="L31" s="210"/>
      <c r="M31" s="210"/>
      <c r="N31" s="210"/>
      <c r="O31" s="210"/>
      <c r="P31" s="210"/>
      <c r="Q31" s="210"/>
      <c r="R31" s="210"/>
    </row>
    <row r="32" spans="1:18" s="209" customFormat="1" x14ac:dyDescent="0.15"/>
    <row r="33" spans="1:18" s="209" customFormat="1" ht="18" customHeight="1" x14ac:dyDescent="0.15">
      <c r="A33" s="216" t="s">
        <v>276</v>
      </c>
      <c r="B33" s="210"/>
      <c r="C33" s="215" t="s">
        <v>279</v>
      </c>
      <c r="D33" s="210"/>
      <c r="E33" s="210"/>
      <c r="F33" s="210"/>
      <c r="G33" s="210"/>
      <c r="H33" s="210"/>
      <c r="I33" s="210"/>
      <c r="J33" s="210"/>
      <c r="K33" s="210"/>
      <c r="L33" s="210"/>
      <c r="M33" s="210"/>
      <c r="N33" s="210"/>
      <c r="O33" s="210"/>
      <c r="P33" s="210"/>
      <c r="Q33" s="210"/>
      <c r="R33" s="210"/>
    </row>
    <row r="34" spans="1:18" s="209" customFormat="1" ht="18" customHeight="1" x14ac:dyDescent="0.15">
      <c r="A34" s="216"/>
      <c r="B34" s="210"/>
      <c r="C34" s="215" t="s">
        <v>278</v>
      </c>
      <c r="D34" s="210"/>
      <c r="E34" s="210"/>
      <c r="F34" s="210"/>
      <c r="G34" s="210"/>
      <c r="H34" s="210"/>
      <c r="I34" s="210"/>
      <c r="J34" s="210"/>
      <c r="K34" s="210"/>
      <c r="L34" s="210"/>
      <c r="M34" s="210"/>
      <c r="N34" s="210"/>
      <c r="O34" s="210"/>
      <c r="P34" s="210"/>
      <c r="Q34" s="210"/>
      <c r="R34" s="210"/>
    </row>
    <row r="35" spans="1:18" s="209" customFormat="1" x14ac:dyDescent="0.15"/>
    <row r="36" spans="1:18" s="209" customFormat="1" ht="18" customHeight="1" x14ac:dyDescent="0.15">
      <c r="A36" s="216" t="s">
        <v>276</v>
      </c>
      <c r="B36" s="210"/>
      <c r="C36" s="215" t="s">
        <v>277</v>
      </c>
      <c r="D36" s="210"/>
      <c r="E36" s="210"/>
      <c r="F36" s="210"/>
      <c r="G36" s="210"/>
      <c r="H36" s="210"/>
      <c r="I36" s="210"/>
      <c r="J36" s="210"/>
      <c r="K36" s="210"/>
      <c r="L36" s="210"/>
      <c r="M36" s="210"/>
      <c r="N36" s="210"/>
      <c r="O36" s="210"/>
      <c r="P36" s="210"/>
      <c r="Q36" s="210"/>
      <c r="R36" s="210"/>
    </row>
    <row r="37" spans="1:18" s="209" customFormat="1" ht="13.5" customHeight="1" x14ac:dyDescent="0.15">
      <c r="A37" s="216"/>
      <c r="B37" s="210"/>
      <c r="C37" s="215"/>
      <c r="D37" s="210"/>
      <c r="E37" s="210"/>
      <c r="F37" s="210"/>
      <c r="G37" s="210"/>
      <c r="H37" s="210"/>
      <c r="I37" s="210"/>
      <c r="J37" s="210"/>
      <c r="K37" s="210"/>
      <c r="L37" s="210"/>
      <c r="M37" s="210"/>
      <c r="N37" s="210"/>
      <c r="O37" s="210"/>
      <c r="P37" s="210"/>
      <c r="Q37" s="210"/>
      <c r="R37" s="210"/>
    </row>
    <row r="38" spans="1:18" s="209" customFormat="1" ht="18" customHeight="1" x14ac:dyDescent="0.15">
      <c r="A38" s="216" t="s">
        <v>276</v>
      </c>
      <c r="B38" s="210"/>
      <c r="C38" s="215" t="s">
        <v>275</v>
      </c>
      <c r="D38" s="210"/>
      <c r="E38" s="210"/>
      <c r="F38" s="210"/>
      <c r="G38" s="210"/>
      <c r="H38" s="210"/>
      <c r="I38" s="210"/>
      <c r="J38" s="210"/>
      <c r="K38" s="210"/>
      <c r="L38" s="210"/>
      <c r="M38" s="210"/>
      <c r="N38" s="210"/>
      <c r="O38" s="210"/>
      <c r="P38" s="210"/>
      <c r="Q38" s="210"/>
      <c r="R38" s="210"/>
    </row>
    <row r="39" spans="1:18" s="209" customFormat="1" ht="18" customHeight="1" x14ac:dyDescent="0.15">
      <c r="A39" s="216"/>
      <c r="B39" s="210"/>
      <c r="C39" s="215" t="s">
        <v>274</v>
      </c>
      <c r="D39" s="210"/>
      <c r="E39" s="210"/>
      <c r="F39" s="210"/>
      <c r="G39" s="210"/>
      <c r="H39" s="210"/>
      <c r="I39" s="210"/>
      <c r="J39" s="210"/>
      <c r="K39" s="210"/>
      <c r="L39" s="210"/>
      <c r="M39" s="210"/>
      <c r="N39" s="210"/>
      <c r="O39" s="210"/>
      <c r="P39" s="210"/>
      <c r="Q39" s="210"/>
      <c r="R39" s="210"/>
    </row>
    <row r="40" spans="1:18" s="209" customFormat="1" ht="6" customHeight="1" x14ac:dyDescent="0.15">
      <c r="A40" s="216"/>
      <c r="B40" s="210"/>
      <c r="C40" s="215"/>
      <c r="D40" s="210"/>
      <c r="E40" s="210"/>
      <c r="F40" s="210"/>
      <c r="G40" s="210"/>
      <c r="H40" s="210"/>
      <c r="I40" s="210"/>
      <c r="J40" s="210"/>
      <c r="K40" s="210"/>
      <c r="L40" s="210"/>
      <c r="M40" s="210"/>
      <c r="N40" s="210"/>
      <c r="O40" s="210"/>
      <c r="P40" s="210"/>
      <c r="Q40" s="210"/>
      <c r="R40" s="210"/>
    </row>
    <row r="41" spans="1:18" s="209" customFormat="1" ht="27" customHeight="1" x14ac:dyDescent="0.15">
      <c r="B41" s="209" t="s">
        <v>273</v>
      </c>
      <c r="D41" s="209" t="s">
        <v>272</v>
      </c>
      <c r="E41" s="214" t="s">
        <v>271</v>
      </c>
      <c r="G41" s="209" t="s">
        <v>270</v>
      </c>
    </row>
    <row r="42" spans="1:18" s="209" customFormat="1" ht="27" customHeight="1" x14ac:dyDescent="0.15">
      <c r="A42" s="210"/>
      <c r="B42" s="408" t="s">
        <v>269</v>
      </c>
      <c r="C42" s="408"/>
      <c r="D42" s="213"/>
      <c r="E42" s="213"/>
      <c r="F42" s="213"/>
      <c r="G42" s="213"/>
      <c r="H42" s="213"/>
      <c r="I42" s="213"/>
      <c r="J42" s="213"/>
      <c r="K42" s="213"/>
      <c r="L42" s="213"/>
      <c r="M42" s="213"/>
      <c r="N42" s="213"/>
      <c r="O42" s="213"/>
      <c r="P42" s="210"/>
      <c r="Q42" s="210"/>
      <c r="R42" s="210"/>
    </row>
    <row r="43" spans="1:18" s="209" customFormat="1" x14ac:dyDescent="0.15"/>
    <row r="44" spans="1:18" s="209" customFormat="1" ht="27" customHeight="1" x14ac:dyDescent="0.15">
      <c r="A44" s="210"/>
      <c r="B44" s="408" t="s">
        <v>268</v>
      </c>
      <c r="C44" s="408"/>
      <c r="D44" s="213"/>
      <c r="E44" s="213"/>
      <c r="F44" s="213"/>
      <c r="G44" s="213"/>
      <c r="H44" s="213"/>
      <c r="I44" s="213"/>
      <c r="J44" s="213"/>
      <c r="K44" s="213"/>
      <c r="L44" s="212"/>
      <c r="M44" s="211"/>
      <c r="N44" s="210"/>
      <c r="O44" s="210"/>
      <c r="P44" s="210"/>
      <c r="Q44" s="210"/>
      <c r="R44" s="210"/>
    </row>
    <row r="45" spans="1:18" s="209" customFormat="1" x14ac:dyDescent="0.15"/>
    <row r="46" spans="1:18" s="209" customFormat="1" ht="18" customHeight="1" x14ac:dyDescent="0.15">
      <c r="A46" s="210"/>
      <c r="B46" s="210"/>
      <c r="C46" s="210"/>
      <c r="D46" s="210"/>
      <c r="E46" s="210"/>
      <c r="F46" s="210"/>
      <c r="G46" s="210"/>
      <c r="H46" s="210"/>
      <c r="I46" s="210"/>
      <c r="J46" s="210"/>
      <c r="K46" s="210"/>
      <c r="L46" s="210"/>
      <c r="M46" s="210"/>
      <c r="N46" s="210"/>
      <c r="O46" s="210"/>
      <c r="P46" s="210"/>
      <c r="Q46" s="210"/>
      <c r="R46" s="210"/>
    </row>
    <row r="47" spans="1:18" s="209" customFormat="1" ht="18" customHeight="1" x14ac:dyDescent="0.15">
      <c r="A47" s="210"/>
      <c r="B47" s="210"/>
      <c r="C47" s="210"/>
      <c r="D47" s="210"/>
      <c r="E47" s="210"/>
      <c r="F47" s="210"/>
      <c r="G47" s="210"/>
      <c r="H47" s="210"/>
      <c r="I47" s="210"/>
      <c r="J47" s="210"/>
      <c r="K47" s="210"/>
      <c r="L47" s="210"/>
      <c r="M47" s="210"/>
      <c r="N47" s="210"/>
      <c r="O47" s="210"/>
      <c r="P47" s="210"/>
      <c r="Q47" s="210"/>
      <c r="R47" s="210"/>
    </row>
    <row r="48" spans="1:18" s="209" customFormat="1" ht="18" customHeight="1" x14ac:dyDescent="0.15">
      <c r="A48" s="210"/>
      <c r="B48" s="210"/>
      <c r="C48" s="210"/>
      <c r="D48" s="210"/>
      <c r="E48" s="210"/>
      <c r="F48" s="210"/>
      <c r="G48" s="210"/>
      <c r="H48" s="210"/>
      <c r="I48" s="210"/>
      <c r="J48" s="210"/>
      <c r="K48" s="210"/>
      <c r="L48" s="210"/>
      <c r="M48" s="210"/>
      <c r="N48" s="210"/>
      <c r="O48" s="210"/>
      <c r="P48" s="210"/>
      <c r="Q48" s="210"/>
      <c r="R48" s="210"/>
    </row>
    <row r="49" spans="1:18" s="209" customFormat="1" ht="18" customHeight="1" x14ac:dyDescent="0.15">
      <c r="A49" s="210"/>
      <c r="B49" s="210"/>
      <c r="C49" s="210"/>
      <c r="D49" s="210"/>
      <c r="E49" s="210"/>
      <c r="F49" s="210"/>
      <c r="G49" s="210"/>
      <c r="H49" s="210"/>
      <c r="I49" s="210"/>
      <c r="J49" s="210"/>
      <c r="K49" s="210"/>
      <c r="L49" s="210"/>
      <c r="M49" s="210"/>
      <c r="N49" s="210"/>
      <c r="O49" s="210"/>
      <c r="P49" s="210"/>
      <c r="Q49" s="210"/>
      <c r="R49" s="210"/>
    </row>
    <row r="50" spans="1:18" s="209" customFormat="1" ht="18" customHeight="1" x14ac:dyDescent="0.15">
      <c r="A50" s="210"/>
      <c r="B50" s="210"/>
      <c r="C50" s="210"/>
      <c r="D50" s="210"/>
      <c r="E50" s="210"/>
      <c r="F50" s="210"/>
      <c r="G50" s="210"/>
      <c r="H50" s="210"/>
      <c r="I50" s="210"/>
      <c r="J50" s="210"/>
      <c r="K50" s="210"/>
      <c r="L50" s="210"/>
      <c r="M50" s="210"/>
      <c r="N50" s="210"/>
      <c r="O50" s="210"/>
      <c r="P50" s="210"/>
      <c r="Q50" s="210"/>
      <c r="R50" s="210"/>
    </row>
    <row r="51" spans="1:18" s="209" customFormat="1" ht="18" customHeight="1" x14ac:dyDescent="0.15">
      <c r="A51" s="210"/>
      <c r="B51" s="210"/>
      <c r="C51" s="210"/>
      <c r="D51" s="210"/>
      <c r="E51" s="210"/>
      <c r="F51" s="210"/>
      <c r="G51" s="210"/>
      <c r="H51" s="210"/>
      <c r="I51" s="210"/>
      <c r="J51" s="210"/>
      <c r="K51" s="210"/>
      <c r="L51" s="210"/>
      <c r="M51" s="210"/>
      <c r="N51" s="210"/>
      <c r="O51" s="210"/>
      <c r="P51" s="210"/>
      <c r="Q51" s="210"/>
      <c r="R51" s="210"/>
    </row>
    <row r="52" spans="1:18" s="209" customFormat="1" ht="18" customHeight="1" x14ac:dyDescent="0.15">
      <c r="A52" s="210"/>
      <c r="B52" s="210"/>
      <c r="C52" s="210"/>
      <c r="D52" s="210"/>
      <c r="E52" s="210"/>
      <c r="F52" s="210"/>
      <c r="G52" s="210"/>
      <c r="H52" s="210"/>
      <c r="I52" s="210"/>
      <c r="J52" s="210"/>
      <c r="K52" s="210"/>
      <c r="L52" s="210"/>
      <c r="M52" s="210"/>
      <c r="N52" s="210"/>
      <c r="O52" s="210"/>
      <c r="P52" s="210"/>
      <c r="Q52" s="210"/>
      <c r="R52" s="210"/>
    </row>
    <row r="53" spans="1:18" s="209" customFormat="1" ht="18" customHeight="1" x14ac:dyDescent="0.15">
      <c r="A53" s="210"/>
      <c r="B53" s="210"/>
      <c r="C53" s="210"/>
      <c r="D53" s="210"/>
      <c r="E53" s="210"/>
      <c r="F53" s="210"/>
      <c r="G53" s="210"/>
      <c r="H53" s="210"/>
      <c r="I53" s="210"/>
      <c r="J53" s="210"/>
      <c r="K53" s="210"/>
      <c r="L53" s="210"/>
      <c r="M53" s="210"/>
      <c r="N53" s="210"/>
      <c r="O53" s="210"/>
      <c r="P53" s="210"/>
      <c r="Q53" s="210"/>
      <c r="R53" s="210"/>
    </row>
    <row r="54" spans="1:18" s="209" customFormat="1" ht="18" customHeight="1" x14ac:dyDescent="0.15">
      <c r="A54" s="409"/>
      <c r="B54" s="410"/>
      <c r="C54" s="410"/>
      <c r="D54" s="410"/>
      <c r="E54" s="410"/>
      <c r="F54" s="410"/>
      <c r="G54" s="410"/>
      <c r="H54" s="410"/>
      <c r="I54" s="410"/>
      <c r="J54" s="410"/>
      <c r="K54" s="410"/>
      <c r="L54" s="410"/>
      <c r="M54" s="410"/>
      <c r="N54" s="410"/>
      <c r="O54" s="410"/>
      <c r="P54" s="410"/>
      <c r="Q54" s="410"/>
      <c r="R54" s="410"/>
    </row>
  </sheetData>
  <mergeCells count="4">
    <mergeCell ref="N1:Q1"/>
    <mergeCell ref="B42:C42"/>
    <mergeCell ref="B44:C44"/>
    <mergeCell ref="A54:R54"/>
  </mergeCells>
  <phoneticPr fontId="4"/>
  <pageMargins left="0.70866141732283472" right="0.51181102362204722" top="0.74803149606299213" bottom="0.74803149606299213" header="0.31496062992125984" footer="0.31496062992125984"/>
  <pageSetup paperSize="9" scale="112" orientation="portrait" r:id="rId1"/>
  <headerFooter>
    <oddHeader>&amp;R提出資料③</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5"/>
  <sheetViews>
    <sheetView view="pageBreakPreview" zoomScale="70" zoomScaleNormal="100" zoomScaleSheetLayoutView="70" workbookViewId="0">
      <pane xSplit="3" ySplit="5" topLeftCell="D6" activePane="bottomRight" state="frozen"/>
      <selection pane="topRight" activeCell="D1" sqref="D1"/>
      <selection pane="bottomLeft" activeCell="A6" sqref="A6"/>
      <selection pane="bottomRight" activeCell="G16" sqref="G16"/>
    </sheetView>
  </sheetViews>
  <sheetFormatPr defaultRowHeight="13.5" x14ac:dyDescent="0.15"/>
  <cols>
    <col min="1" max="1" width="3.875" style="1" customWidth="1"/>
    <col min="2" max="2" width="17.125" style="1" bestFit="1" customWidth="1"/>
    <col min="3" max="3" width="29" style="1" customWidth="1"/>
    <col min="4" max="4" width="13.25" style="1" bestFit="1" customWidth="1"/>
    <col min="5" max="5" width="55.625" style="1" customWidth="1"/>
    <col min="6" max="6" width="13.25" style="1" bestFit="1" customWidth="1"/>
    <col min="7" max="7" width="55.625" style="1" customWidth="1"/>
    <col min="8" max="8" width="12.125" style="1" bestFit="1" customWidth="1"/>
    <col min="9" max="9" width="60.625" style="1" customWidth="1"/>
    <col min="10" max="10" width="12.125" style="1" bestFit="1" customWidth="1"/>
    <col min="11" max="11" width="60.625" style="1" customWidth="1"/>
    <col min="12" max="12" width="5" style="1" customWidth="1"/>
    <col min="13" max="16384" width="9" style="1"/>
  </cols>
  <sheetData>
    <row r="1" spans="2:11" ht="18.75" x14ac:dyDescent="0.15">
      <c r="B1" s="27" t="s">
        <v>332</v>
      </c>
      <c r="C1" s="27"/>
      <c r="D1" s="27"/>
      <c r="E1" s="27"/>
      <c r="F1" s="27"/>
      <c r="G1" s="27"/>
      <c r="H1" s="27"/>
      <c r="I1" s="27"/>
      <c r="J1" s="27"/>
      <c r="K1" s="27"/>
    </row>
    <row r="3" spans="2:11" ht="19.5" customHeight="1" x14ac:dyDescent="0.15">
      <c r="B3" s="15" t="s">
        <v>24</v>
      </c>
    </row>
    <row r="4" spans="2:11" ht="21" customHeight="1" x14ac:dyDescent="0.15">
      <c r="B4" s="390" t="s">
        <v>25</v>
      </c>
      <c r="C4" s="390" t="s">
        <v>26</v>
      </c>
      <c r="D4" s="411" t="s">
        <v>425</v>
      </c>
      <c r="E4" s="412"/>
      <c r="F4" s="411" t="s">
        <v>426</v>
      </c>
      <c r="G4" s="412"/>
      <c r="H4" s="411" t="s">
        <v>427</v>
      </c>
      <c r="I4" s="412"/>
      <c r="J4" s="411" t="s">
        <v>428</v>
      </c>
      <c r="K4" s="412"/>
    </row>
    <row r="5" spans="2:11" ht="21" customHeight="1" x14ac:dyDescent="0.15">
      <c r="B5" s="385"/>
      <c r="C5" s="385"/>
      <c r="D5" s="179" t="s">
        <v>27</v>
      </c>
      <c r="E5" s="179" t="s">
        <v>28</v>
      </c>
      <c r="F5" s="179" t="s">
        <v>27</v>
      </c>
      <c r="G5" s="179" t="s">
        <v>28</v>
      </c>
      <c r="H5" s="179" t="s">
        <v>27</v>
      </c>
      <c r="I5" s="179" t="s">
        <v>28</v>
      </c>
      <c r="J5" s="179" t="s">
        <v>27</v>
      </c>
      <c r="K5" s="179" t="s">
        <v>28</v>
      </c>
    </row>
    <row r="6" spans="2:11" ht="45" customHeight="1" x14ac:dyDescent="0.15">
      <c r="B6" s="38" t="s">
        <v>65</v>
      </c>
      <c r="C6" s="28" t="s">
        <v>67</v>
      </c>
      <c r="D6" s="79">
        <f>[3]販売計画!D93</f>
        <v>14512500</v>
      </c>
      <c r="E6" s="65" t="str">
        <f>[4]販売計画!E78</f>
        <v>円</v>
      </c>
      <c r="F6" s="79">
        <f>[3]販売計画!F93</f>
        <v>14512500</v>
      </c>
      <c r="G6" s="65" t="str">
        <f>[4]販売計画!G78</f>
        <v>円</v>
      </c>
      <c r="H6" s="79">
        <f>[3]販売計画!H93</f>
        <v>14512500</v>
      </c>
      <c r="I6" s="65" t="s">
        <v>124</v>
      </c>
      <c r="J6" s="79">
        <f>[3]販売計画!J93</f>
        <v>15511500</v>
      </c>
      <c r="K6" s="65" t="s">
        <v>124</v>
      </c>
    </row>
    <row r="7" spans="2:11" ht="45" customHeight="1" x14ac:dyDescent="0.15">
      <c r="B7" s="36" t="s">
        <v>68</v>
      </c>
      <c r="C7" s="33" t="s">
        <v>76</v>
      </c>
      <c r="D7" s="32">
        <v>40000</v>
      </c>
      <c r="E7" s="35" t="s">
        <v>200</v>
      </c>
      <c r="F7" s="32">
        <v>40000</v>
      </c>
      <c r="G7" s="35" t="s">
        <v>200</v>
      </c>
      <c r="H7" s="32">
        <v>40000</v>
      </c>
      <c r="I7" s="35" t="s">
        <v>200</v>
      </c>
      <c r="J7" s="32">
        <v>40000</v>
      </c>
      <c r="K7" s="35" t="s">
        <v>200</v>
      </c>
    </row>
    <row r="8" spans="2:11" ht="96.75" customHeight="1" x14ac:dyDescent="0.15">
      <c r="B8" s="190" t="s">
        <v>64</v>
      </c>
      <c r="C8" s="191" t="s">
        <v>84</v>
      </c>
      <c r="D8" s="192">
        <v>7650000</v>
      </c>
      <c r="E8" s="193" t="s">
        <v>201</v>
      </c>
      <c r="F8" s="192">
        <v>7650000</v>
      </c>
      <c r="G8" s="193" t="s">
        <v>201</v>
      </c>
      <c r="H8" s="192">
        <v>7650000</v>
      </c>
      <c r="I8" s="193" t="s">
        <v>201</v>
      </c>
      <c r="J8" s="192">
        <v>13722000</v>
      </c>
      <c r="K8" s="193" t="s">
        <v>202</v>
      </c>
    </row>
    <row r="9" spans="2:11" ht="17.25" customHeight="1" x14ac:dyDescent="0.15">
      <c r="B9" s="194"/>
      <c r="C9" s="195"/>
      <c r="D9" s="196">
        <v>1000000</v>
      </c>
      <c r="E9" s="197" t="s">
        <v>203</v>
      </c>
      <c r="F9" s="196">
        <v>1000000</v>
      </c>
      <c r="G9" s="197" t="s">
        <v>203</v>
      </c>
      <c r="H9" s="196">
        <v>1000000</v>
      </c>
      <c r="I9" s="197" t="s">
        <v>203</v>
      </c>
      <c r="J9" s="196">
        <v>1000000</v>
      </c>
      <c r="K9" s="197" t="s">
        <v>204</v>
      </c>
    </row>
    <row r="10" spans="2:11" ht="20.100000000000001" customHeight="1" x14ac:dyDescent="0.15">
      <c r="B10" s="18" t="s">
        <v>80</v>
      </c>
      <c r="C10" s="30" t="s">
        <v>77</v>
      </c>
      <c r="D10" s="29"/>
      <c r="E10" s="61"/>
      <c r="F10" s="31">
        <v>0</v>
      </c>
      <c r="G10" s="34"/>
      <c r="H10" s="31"/>
      <c r="I10" s="34"/>
      <c r="J10" s="31"/>
      <c r="K10" s="34"/>
    </row>
    <row r="11" spans="2:11" ht="45" customHeight="1" x14ac:dyDescent="0.15">
      <c r="B11" s="413" t="s">
        <v>29</v>
      </c>
      <c r="C11" s="414"/>
      <c r="D11" s="17">
        <f>SUM(D6:D10)</f>
        <v>23202500</v>
      </c>
      <c r="E11" s="178"/>
      <c r="F11" s="17">
        <f>SUM(F6:F10)</f>
        <v>23202500</v>
      </c>
      <c r="G11" s="178"/>
      <c r="H11" s="17">
        <f>SUM(H6:H10)</f>
        <v>23202500</v>
      </c>
      <c r="I11" s="178"/>
      <c r="J11" s="17">
        <f>SUM(J6:J10)</f>
        <v>30273500</v>
      </c>
      <c r="K11" s="178"/>
    </row>
    <row r="12" spans="2:11" x14ac:dyDescent="0.15">
      <c r="D12" s="58"/>
      <c r="F12" s="58"/>
      <c r="H12" s="58"/>
      <c r="J12" s="58"/>
    </row>
    <row r="13" spans="2:11" ht="19.5" customHeight="1" x14ac:dyDescent="0.15">
      <c r="B13" s="15" t="s">
        <v>30</v>
      </c>
    </row>
    <row r="14" spans="2:11" ht="21" customHeight="1" x14ac:dyDescent="0.15">
      <c r="B14" s="390" t="s">
        <v>25</v>
      </c>
      <c r="C14" s="390" t="s">
        <v>31</v>
      </c>
      <c r="D14" s="411" t="str">
        <f>+D4</f>
        <v>現状（R6年度）</v>
      </c>
      <c r="E14" s="412"/>
      <c r="F14" s="411" t="str">
        <f>+F4</f>
        <v>１年度目（R7年度）</v>
      </c>
      <c r="G14" s="412"/>
      <c r="H14" s="411" t="str">
        <f>+H4</f>
        <v>２年度目（R8年度）</v>
      </c>
      <c r="I14" s="412"/>
      <c r="J14" s="411" t="str">
        <f>+J4</f>
        <v>目標年度（R9年度）</v>
      </c>
      <c r="K14" s="412"/>
    </row>
    <row r="15" spans="2:11" ht="21" customHeight="1" x14ac:dyDescent="0.15">
      <c r="B15" s="385"/>
      <c r="C15" s="385"/>
      <c r="D15" s="179" t="s">
        <v>27</v>
      </c>
      <c r="E15" s="179" t="s">
        <v>28</v>
      </c>
      <c r="F15" s="179" t="s">
        <v>27</v>
      </c>
      <c r="G15" s="179" t="s">
        <v>28</v>
      </c>
      <c r="H15" s="179" t="s">
        <v>27</v>
      </c>
      <c r="I15" s="179" t="s">
        <v>28</v>
      </c>
      <c r="J15" s="179" t="s">
        <v>27</v>
      </c>
      <c r="K15" s="179" t="s">
        <v>28</v>
      </c>
    </row>
    <row r="16" spans="2:11" ht="39.950000000000003" customHeight="1" x14ac:dyDescent="0.15">
      <c r="B16" s="38" t="s">
        <v>60</v>
      </c>
      <c r="C16" s="38" t="s">
        <v>62</v>
      </c>
      <c r="D16" s="39"/>
      <c r="E16" s="40"/>
      <c r="F16" s="39"/>
      <c r="G16" s="40"/>
      <c r="H16" s="39"/>
      <c r="I16" s="40"/>
      <c r="J16" s="39"/>
      <c r="K16" s="40"/>
    </row>
    <row r="17" spans="2:11" ht="45" customHeight="1" x14ac:dyDescent="0.15">
      <c r="B17" s="36" t="s">
        <v>45</v>
      </c>
      <c r="C17" s="36" t="s">
        <v>63</v>
      </c>
      <c r="D17" s="37">
        <v>2700000</v>
      </c>
      <c r="E17" s="64" t="s">
        <v>205</v>
      </c>
      <c r="F17" s="37">
        <v>2700000</v>
      </c>
      <c r="G17" s="64"/>
      <c r="H17" s="37">
        <v>2700000</v>
      </c>
      <c r="I17" s="64"/>
      <c r="J17" s="37">
        <v>2700000</v>
      </c>
      <c r="K17" s="64"/>
    </row>
    <row r="18" spans="2:11" ht="181.5" customHeight="1" x14ac:dyDescent="0.15">
      <c r="B18" s="198" t="s">
        <v>48</v>
      </c>
      <c r="C18" s="33" t="s">
        <v>43</v>
      </c>
      <c r="D18" s="32">
        <v>1310000</v>
      </c>
      <c r="E18" s="35" t="s">
        <v>206</v>
      </c>
      <c r="F18" s="32">
        <v>1310000</v>
      </c>
      <c r="G18" s="35" t="s">
        <v>206</v>
      </c>
      <c r="H18" s="32">
        <v>1310000</v>
      </c>
      <c r="I18" s="35" t="s">
        <v>206</v>
      </c>
      <c r="J18" s="32">
        <v>1694000</v>
      </c>
      <c r="K18" s="35" t="s">
        <v>207</v>
      </c>
    </row>
    <row r="19" spans="2:11" ht="73.5" customHeight="1" x14ac:dyDescent="0.15">
      <c r="B19" s="198" t="s">
        <v>42</v>
      </c>
      <c r="C19" s="33" t="s">
        <v>59</v>
      </c>
      <c r="D19" s="32">
        <v>1000000</v>
      </c>
      <c r="E19" s="67" t="s">
        <v>89</v>
      </c>
      <c r="F19" s="32">
        <v>1000000</v>
      </c>
      <c r="G19" s="67" t="s">
        <v>89</v>
      </c>
      <c r="H19" s="32">
        <v>1200000</v>
      </c>
      <c r="I19" s="67" t="s">
        <v>89</v>
      </c>
      <c r="J19" s="32">
        <v>1200000</v>
      </c>
      <c r="K19" s="67" t="s">
        <v>89</v>
      </c>
    </row>
    <row r="20" spans="2:11" ht="45" customHeight="1" x14ac:dyDescent="0.15">
      <c r="B20" s="198" t="s">
        <v>61</v>
      </c>
      <c r="C20" s="33" t="s">
        <v>50</v>
      </c>
      <c r="D20" s="32">
        <v>100000</v>
      </c>
      <c r="E20" s="35" t="s">
        <v>208</v>
      </c>
      <c r="F20" s="32">
        <v>100000</v>
      </c>
      <c r="G20" s="35" t="s">
        <v>208</v>
      </c>
      <c r="H20" s="32">
        <v>100000</v>
      </c>
      <c r="I20" s="35" t="s">
        <v>208</v>
      </c>
      <c r="J20" s="32">
        <v>100000</v>
      </c>
      <c r="K20" s="35" t="s">
        <v>208</v>
      </c>
    </row>
    <row r="21" spans="2:11" ht="45" customHeight="1" x14ac:dyDescent="0.15">
      <c r="B21" s="198" t="s">
        <v>46</v>
      </c>
      <c r="C21" s="33" t="s">
        <v>55</v>
      </c>
      <c r="D21" s="32">
        <v>300000</v>
      </c>
      <c r="E21" s="35" t="s">
        <v>209</v>
      </c>
      <c r="F21" s="32">
        <v>300000</v>
      </c>
      <c r="G21" s="35" t="s">
        <v>209</v>
      </c>
      <c r="H21" s="32">
        <v>300000</v>
      </c>
      <c r="I21" s="35" t="s">
        <v>209</v>
      </c>
      <c r="J21" s="32">
        <v>500000</v>
      </c>
      <c r="K21" s="35" t="s">
        <v>210</v>
      </c>
    </row>
    <row r="22" spans="2:11" ht="45" customHeight="1" x14ac:dyDescent="0.15">
      <c r="B22" s="198" t="s">
        <v>44</v>
      </c>
      <c r="C22" s="33" t="s">
        <v>56</v>
      </c>
      <c r="D22" s="32">
        <v>150000</v>
      </c>
      <c r="E22" s="35" t="s">
        <v>211</v>
      </c>
      <c r="F22" s="32">
        <v>150000</v>
      </c>
      <c r="G22" s="35" t="s">
        <v>211</v>
      </c>
      <c r="H22" s="32">
        <v>150000</v>
      </c>
      <c r="I22" s="35" t="s">
        <v>211</v>
      </c>
      <c r="J22" s="32">
        <v>250000</v>
      </c>
      <c r="K22" s="35" t="s">
        <v>212</v>
      </c>
    </row>
    <row r="23" spans="2:11" ht="45" customHeight="1" x14ac:dyDescent="0.15">
      <c r="B23" s="198" t="s">
        <v>33</v>
      </c>
      <c r="C23" s="33" t="s">
        <v>85</v>
      </c>
      <c r="D23" s="32">
        <v>80000</v>
      </c>
      <c r="E23" s="60"/>
      <c r="F23" s="32">
        <v>80000</v>
      </c>
      <c r="G23" s="60"/>
      <c r="H23" s="32">
        <v>80000</v>
      </c>
      <c r="I23" s="35"/>
      <c r="J23" s="32">
        <v>100000</v>
      </c>
      <c r="K23" s="35" t="s">
        <v>213</v>
      </c>
    </row>
    <row r="24" spans="2:11" ht="21.75" customHeight="1" x14ac:dyDescent="0.15">
      <c r="B24" s="198" t="s">
        <v>51</v>
      </c>
      <c r="C24" s="33" t="s">
        <v>53</v>
      </c>
      <c r="D24" s="32">
        <v>100000</v>
      </c>
      <c r="E24" s="35"/>
      <c r="F24" s="32">
        <v>100000</v>
      </c>
      <c r="G24" s="35"/>
      <c r="H24" s="32">
        <v>100000</v>
      </c>
      <c r="I24" s="35"/>
      <c r="J24" s="32">
        <v>150000</v>
      </c>
      <c r="K24" s="35" t="s">
        <v>213</v>
      </c>
    </row>
    <row r="25" spans="2:11" ht="45" customHeight="1" x14ac:dyDescent="0.15">
      <c r="B25" s="198" t="s">
        <v>41</v>
      </c>
      <c r="C25" s="33" t="s">
        <v>49</v>
      </c>
      <c r="D25" s="32">
        <v>100000</v>
      </c>
      <c r="E25" s="35"/>
      <c r="F25" s="32">
        <v>100000</v>
      </c>
      <c r="G25" s="35"/>
      <c r="H25" s="32">
        <v>120000</v>
      </c>
      <c r="I25" s="35"/>
      <c r="J25" s="32">
        <v>120000</v>
      </c>
      <c r="K25" s="35" t="s">
        <v>213</v>
      </c>
    </row>
    <row r="26" spans="2:11" ht="45" customHeight="1" x14ac:dyDescent="0.15">
      <c r="B26" s="198" t="s">
        <v>32</v>
      </c>
      <c r="C26" s="33" t="s">
        <v>52</v>
      </c>
      <c r="D26" s="32">
        <v>3000000</v>
      </c>
      <c r="E26" s="35" t="s">
        <v>86</v>
      </c>
      <c r="F26" s="32">
        <v>2800000</v>
      </c>
      <c r="G26" s="35"/>
      <c r="H26" s="32">
        <v>3314000</v>
      </c>
      <c r="I26" s="35" t="s">
        <v>214</v>
      </c>
      <c r="J26" s="32">
        <v>3100000</v>
      </c>
      <c r="K26" s="35"/>
    </row>
    <row r="27" spans="2:11" ht="45" customHeight="1" x14ac:dyDescent="0.15">
      <c r="B27" s="198" t="s">
        <v>72</v>
      </c>
      <c r="C27" s="33" t="s">
        <v>71</v>
      </c>
      <c r="D27" s="32">
        <v>300000</v>
      </c>
      <c r="E27" s="35" t="s">
        <v>215</v>
      </c>
      <c r="F27" s="32">
        <v>300000</v>
      </c>
      <c r="G27" s="35" t="s">
        <v>215</v>
      </c>
      <c r="H27" s="32">
        <v>300000</v>
      </c>
      <c r="I27" s="35" t="s">
        <v>215</v>
      </c>
      <c r="J27" s="32">
        <v>400000</v>
      </c>
      <c r="K27" s="35" t="s">
        <v>216</v>
      </c>
    </row>
    <row r="28" spans="2:11" ht="45" customHeight="1" x14ac:dyDescent="0.15">
      <c r="B28" s="198" t="s">
        <v>69</v>
      </c>
      <c r="C28" s="33" t="s">
        <v>70</v>
      </c>
      <c r="D28" s="32">
        <v>50000</v>
      </c>
      <c r="E28" s="35" t="s">
        <v>87</v>
      </c>
      <c r="F28" s="32">
        <v>50000</v>
      </c>
      <c r="G28" s="35" t="s">
        <v>87</v>
      </c>
      <c r="H28" s="32">
        <v>50000</v>
      </c>
      <c r="I28" s="35" t="s">
        <v>87</v>
      </c>
      <c r="J28" s="32">
        <v>90000</v>
      </c>
      <c r="K28" s="35" t="s">
        <v>213</v>
      </c>
    </row>
    <row r="29" spans="2:11" ht="45" customHeight="1" x14ac:dyDescent="0.15">
      <c r="B29" s="33" t="s">
        <v>47</v>
      </c>
      <c r="C29" s="33" t="s">
        <v>54</v>
      </c>
      <c r="D29" s="32">
        <v>50000</v>
      </c>
      <c r="E29" s="35"/>
      <c r="F29" s="32">
        <v>50000</v>
      </c>
      <c r="G29" s="35"/>
      <c r="H29" s="32">
        <v>50000</v>
      </c>
      <c r="I29" s="35"/>
      <c r="J29" s="32">
        <v>100000</v>
      </c>
      <c r="K29" s="35" t="s">
        <v>213</v>
      </c>
    </row>
    <row r="30" spans="2:11" ht="45" customHeight="1" x14ac:dyDescent="0.15">
      <c r="B30" s="33" t="s">
        <v>73</v>
      </c>
      <c r="C30" s="33" t="s">
        <v>78</v>
      </c>
      <c r="D30" s="32">
        <v>120000</v>
      </c>
      <c r="E30" s="35"/>
      <c r="F30" s="32">
        <v>120000</v>
      </c>
      <c r="G30" s="66"/>
      <c r="H30" s="32">
        <v>120000</v>
      </c>
      <c r="I30" s="35"/>
      <c r="J30" s="32">
        <v>140000</v>
      </c>
      <c r="K30" s="35" t="s">
        <v>213</v>
      </c>
    </row>
    <row r="31" spans="2:11" ht="21.75" customHeight="1" x14ac:dyDescent="0.15">
      <c r="B31" s="30" t="s">
        <v>79</v>
      </c>
      <c r="C31" s="30" t="s">
        <v>77</v>
      </c>
      <c r="D31" s="29"/>
      <c r="E31" s="35"/>
      <c r="F31" s="29"/>
      <c r="G31" s="35"/>
      <c r="H31" s="29"/>
      <c r="I31" s="35"/>
      <c r="J31" s="29"/>
      <c r="K31" s="35"/>
    </row>
    <row r="32" spans="2:11" ht="45" customHeight="1" x14ac:dyDescent="0.15">
      <c r="B32" s="413" t="s">
        <v>74</v>
      </c>
      <c r="C32" s="414"/>
      <c r="D32" s="17">
        <f>SUM(D16:D31)</f>
        <v>9360000</v>
      </c>
      <c r="E32" s="178"/>
      <c r="F32" s="17">
        <f>SUM(F16:F31)</f>
        <v>9160000</v>
      </c>
      <c r="G32" s="178"/>
      <c r="H32" s="17">
        <f>SUM(H16:H31)</f>
        <v>9894000</v>
      </c>
      <c r="I32" s="178"/>
      <c r="J32" s="17">
        <f>SUM(J16:J31)</f>
        <v>10644000</v>
      </c>
      <c r="K32" s="178"/>
    </row>
    <row r="33" spans="2:11" x14ac:dyDescent="0.15">
      <c r="B33" s="19"/>
      <c r="C33" s="19"/>
      <c r="D33" s="20"/>
      <c r="E33" s="19"/>
      <c r="F33" s="62"/>
      <c r="G33" s="19"/>
      <c r="H33" s="21"/>
      <c r="I33" s="19"/>
      <c r="J33" s="21"/>
      <c r="K33" s="19"/>
    </row>
    <row r="34" spans="2:11" ht="19.5" customHeight="1" x14ac:dyDescent="0.15">
      <c r="B34" s="22" t="s">
        <v>58</v>
      </c>
      <c r="C34" s="23"/>
      <c r="D34" s="24"/>
      <c r="E34" s="23"/>
      <c r="F34" s="25"/>
      <c r="G34" s="23"/>
      <c r="H34" s="25"/>
      <c r="I34" s="23"/>
      <c r="J34" s="25"/>
      <c r="K34" s="23"/>
    </row>
    <row r="35" spans="2:11" ht="45" customHeight="1" x14ac:dyDescent="0.15">
      <c r="B35" s="413" t="s">
        <v>75</v>
      </c>
      <c r="C35" s="414"/>
      <c r="D35" s="16">
        <f>D11-D32</f>
        <v>13842500</v>
      </c>
      <c r="E35" s="181"/>
      <c r="F35" s="16">
        <f>F11-F32</f>
        <v>14042500</v>
      </c>
      <c r="G35" s="181"/>
      <c r="H35" s="16">
        <f>H11-H32</f>
        <v>13308500</v>
      </c>
      <c r="I35" s="181"/>
      <c r="J35" s="16">
        <f>J11-J32</f>
        <v>19629500</v>
      </c>
      <c r="K35" s="181"/>
    </row>
  </sheetData>
  <mergeCells count="15">
    <mergeCell ref="J4:K4"/>
    <mergeCell ref="B4:B5"/>
    <mergeCell ref="C4:C5"/>
    <mergeCell ref="D4:E4"/>
    <mergeCell ref="F4:G4"/>
    <mergeCell ref="H4:I4"/>
    <mergeCell ref="J14:K14"/>
    <mergeCell ref="B32:C32"/>
    <mergeCell ref="B35:C35"/>
    <mergeCell ref="B11:C11"/>
    <mergeCell ref="B14:B15"/>
    <mergeCell ref="C14:C15"/>
    <mergeCell ref="D14:E14"/>
    <mergeCell ref="F14:G14"/>
    <mergeCell ref="H14:I14"/>
  </mergeCells>
  <phoneticPr fontId="4"/>
  <pageMargins left="0.39370078740157483" right="0" top="0.78740157480314965" bottom="0.78740157480314965" header="0.51181102362204722" footer="0.51181102362204722"/>
  <pageSetup paperSize="8" scale="57" firstPageNumber="9"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3"/>
  <sheetViews>
    <sheetView view="pageBreakPreview" zoomScale="115" zoomScaleNormal="100" zoomScaleSheetLayoutView="115" workbookViewId="0">
      <selection activeCell="I8" sqref="I8"/>
    </sheetView>
  </sheetViews>
  <sheetFormatPr defaultRowHeight="13.5" x14ac:dyDescent="0.15"/>
  <cols>
    <col min="1" max="1" width="5.375" customWidth="1"/>
    <col min="2" max="2" width="2.625" customWidth="1"/>
    <col min="3" max="3" width="8.625" customWidth="1"/>
    <col min="4" max="4" width="12.625" customWidth="1"/>
    <col min="5" max="5" width="6.625" customWidth="1"/>
    <col min="6" max="10" width="10.625" customWidth="1"/>
    <col min="11" max="11" width="29.5" customWidth="1"/>
    <col min="12" max="12" width="9.25" bestFit="1" customWidth="1"/>
  </cols>
  <sheetData>
    <row r="1" spans="1:15" ht="18" customHeight="1" x14ac:dyDescent="0.15">
      <c r="A1" s="82" t="s">
        <v>125</v>
      </c>
      <c r="B1" s="83"/>
      <c r="C1" s="83"/>
      <c r="D1" s="83"/>
      <c r="E1" s="84"/>
      <c r="K1" s="85" t="s">
        <v>333</v>
      </c>
      <c r="N1" s="86"/>
    </row>
    <row r="2" spans="1:15" ht="14.25" thickBot="1" x14ac:dyDescent="0.2">
      <c r="E2" s="87"/>
    </row>
    <row r="3" spans="1:15" ht="69.75" customHeight="1" thickBot="1" x14ac:dyDescent="0.2">
      <c r="A3" s="443" t="s">
        <v>126</v>
      </c>
      <c r="B3" s="444"/>
      <c r="C3" s="445"/>
      <c r="D3" s="446" t="s">
        <v>217</v>
      </c>
      <c r="E3" s="447"/>
      <c r="F3" s="447"/>
      <c r="G3" s="447"/>
      <c r="H3" s="88" t="s">
        <v>127</v>
      </c>
      <c r="I3" s="448" t="s">
        <v>218</v>
      </c>
      <c r="J3" s="449"/>
      <c r="K3" s="89"/>
      <c r="N3" s="86"/>
    </row>
    <row r="4" spans="1:15" ht="18" customHeight="1" thickBot="1" x14ac:dyDescent="0.2">
      <c r="A4" s="450" t="s">
        <v>128</v>
      </c>
      <c r="B4" s="451"/>
      <c r="C4" s="452"/>
      <c r="D4" s="453" t="s">
        <v>219</v>
      </c>
      <c r="E4" s="454"/>
      <c r="F4" s="454"/>
      <c r="G4" s="454"/>
      <c r="H4" s="454"/>
      <c r="I4" s="454"/>
      <c r="J4" s="455"/>
      <c r="K4" s="90"/>
      <c r="N4" s="86"/>
    </row>
    <row r="5" spans="1:15" ht="9.9499999999999993" customHeight="1" thickBot="1" x14ac:dyDescent="0.2">
      <c r="E5" s="87"/>
    </row>
    <row r="6" spans="1:15" x14ac:dyDescent="0.15">
      <c r="A6" s="91"/>
      <c r="B6" s="92"/>
      <c r="C6" s="92"/>
      <c r="D6" s="92"/>
      <c r="E6" s="93"/>
      <c r="F6" s="94" t="s">
        <v>129</v>
      </c>
      <c r="G6" s="94" t="s">
        <v>130</v>
      </c>
      <c r="H6" s="94" t="s">
        <v>131</v>
      </c>
      <c r="I6" s="94" t="s">
        <v>132</v>
      </c>
      <c r="J6" s="94" t="s">
        <v>133</v>
      </c>
      <c r="K6" s="440" t="s">
        <v>134</v>
      </c>
    </row>
    <row r="7" spans="1:15" x14ac:dyDescent="0.15">
      <c r="A7" s="95"/>
      <c r="B7" s="96"/>
      <c r="C7" s="96"/>
      <c r="D7" s="96"/>
      <c r="E7" s="97"/>
      <c r="F7" s="98" t="s">
        <v>243</v>
      </c>
      <c r="G7" s="98" t="s">
        <v>244</v>
      </c>
      <c r="H7" s="98" t="s">
        <v>267</v>
      </c>
      <c r="I7" s="98" t="s">
        <v>429</v>
      </c>
      <c r="J7" s="98" t="s">
        <v>135</v>
      </c>
      <c r="K7" s="441"/>
    </row>
    <row r="8" spans="1:15" ht="14.25" thickBot="1" x14ac:dyDescent="0.2">
      <c r="A8" s="99"/>
      <c r="B8" s="100"/>
      <c r="C8" s="100"/>
      <c r="D8" s="100"/>
      <c r="E8" s="101"/>
      <c r="F8" s="102" t="s">
        <v>136</v>
      </c>
      <c r="G8" s="102" t="s">
        <v>137</v>
      </c>
      <c r="H8" s="102" t="s">
        <v>138</v>
      </c>
      <c r="I8" s="102" t="s">
        <v>139</v>
      </c>
      <c r="J8" s="102" t="s">
        <v>140</v>
      </c>
      <c r="K8" s="442"/>
    </row>
    <row r="9" spans="1:15" ht="30" customHeight="1" x14ac:dyDescent="0.15">
      <c r="A9" s="103" t="s">
        <v>141</v>
      </c>
      <c r="B9" s="104"/>
      <c r="C9" s="104"/>
      <c r="D9" s="104"/>
      <c r="E9" s="105"/>
      <c r="F9" s="106">
        <f>+F12+F23+F25+F22+F15+F18+F21+F24</f>
        <v>23202500</v>
      </c>
      <c r="G9" s="106">
        <f t="shared" ref="G9:I9" si="0">+G12+G23+G25+G22+G15+G18+G21+G24</f>
        <v>23202500</v>
      </c>
      <c r="H9" s="106">
        <f t="shared" si="0"/>
        <v>23202500</v>
      </c>
      <c r="I9" s="106">
        <f t="shared" si="0"/>
        <v>30273500</v>
      </c>
      <c r="J9" s="106">
        <f t="shared" ref="J9:J54" si="1">IF(F9=0,"-",+I9/F9*100)</f>
        <v>130.47516431419029</v>
      </c>
      <c r="K9" s="107"/>
    </row>
    <row r="10" spans="1:15" ht="17.25" customHeight="1" x14ac:dyDescent="0.15">
      <c r="A10" s="108"/>
      <c r="B10" s="422" t="s">
        <v>175</v>
      </c>
      <c r="C10" s="423"/>
      <c r="D10" s="109" t="s">
        <v>142</v>
      </c>
      <c r="E10" s="110"/>
      <c r="F10" s="111">
        <v>1000</v>
      </c>
      <c r="G10" s="111">
        <v>1000</v>
      </c>
      <c r="H10" s="111">
        <v>1000</v>
      </c>
      <c r="I10" s="111">
        <v>1000</v>
      </c>
      <c r="J10" s="112">
        <f t="shared" si="1"/>
        <v>100</v>
      </c>
      <c r="K10" s="428"/>
      <c r="L10" t="s">
        <v>143</v>
      </c>
      <c r="O10" s="113"/>
    </row>
    <row r="11" spans="1:15" ht="17.25" customHeight="1" x14ac:dyDescent="0.15">
      <c r="A11" s="114"/>
      <c r="B11" s="424"/>
      <c r="C11" s="425"/>
      <c r="D11" s="115" t="s">
        <v>144</v>
      </c>
      <c r="E11" s="116"/>
      <c r="F11" s="117">
        <v>45000</v>
      </c>
      <c r="G11" s="117">
        <v>45000</v>
      </c>
      <c r="H11" s="117">
        <v>45000</v>
      </c>
      <c r="I11" s="117">
        <v>45000</v>
      </c>
      <c r="J11" s="118">
        <f t="shared" si="1"/>
        <v>100</v>
      </c>
      <c r="K11" s="429"/>
      <c r="L11" t="s">
        <v>145</v>
      </c>
      <c r="O11" s="113"/>
    </row>
    <row r="12" spans="1:15" ht="17.25" customHeight="1" x14ac:dyDescent="0.15">
      <c r="A12" s="114"/>
      <c r="B12" s="426"/>
      <c r="C12" s="427"/>
      <c r="D12" s="119" t="s">
        <v>146</v>
      </c>
      <c r="E12" s="120"/>
      <c r="F12" s="121">
        <v>11025000</v>
      </c>
      <c r="G12" s="121">
        <v>11025000</v>
      </c>
      <c r="H12" s="121">
        <v>11025000</v>
      </c>
      <c r="I12" s="121">
        <v>11025000</v>
      </c>
      <c r="J12" s="106">
        <f t="shared" si="1"/>
        <v>100</v>
      </c>
      <c r="K12" s="430"/>
      <c r="O12" s="113"/>
    </row>
    <row r="13" spans="1:15" ht="17.25" customHeight="1" x14ac:dyDescent="0.15">
      <c r="A13" s="108"/>
      <c r="B13" s="422" t="s">
        <v>220</v>
      </c>
      <c r="C13" s="423"/>
      <c r="D13" s="109" t="s">
        <v>142</v>
      </c>
      <c r="E13" s="110"/>
      <c r="F13" s="111">
        <v>1000</v>
      </c>
      <c r="G13" s="111">
        <v>1000</v>
      </c>
      <c r="H13" s="111">
        <v>1000</v>
      </c>
      <c r="I13" s="111">
        <v>1600</v>
      </c>
      <c r="J13" s="112">
        <f t="shared" si="1"/>
        <v>160</v>
      </c>
      <c r="K13" s="437" t="s">
        <v>221</v>
      </c>
      <c r="L13" t="s">
        <v>143</v>
      </c>
      <c r="O13" s="113"/>
    </row>
    <row r="14" spans="1:15" ht="17.25" customHeight="1" x14ac:dyDescent="0.15">
      <c r="A14" s="114"/>
      <c r="B14" s="424"/>
      <c r="C14" s="425"/>
      <c r="D14" s="115" t="s">
        <v>144</v>
      </c>
      <c r="E14" s="116"/>
      <c r="F14" s="117">
        <v>45000</v>
      </c>
      <c r="G14" s="117">
        <v>45000</v>
      </c>
      <c r="H14" s="117">
        <v>45000</v>
      </c>
      <c r="I14" s="117">
        <v>72000</v>
      </c>
      <c r="J14" s="118">
        <f t="shared" si="1"/>
        <v>160</v>
      </c>
      <c r="K14" s="438"/>
      <c r="L14" t="s">
        <v>145</v>
      </c>
      <c r="O14" s="113"/>
    </row>
    <row r="15" spans="1:15" ht="17.25" customHeight="1" x14ac:dyDescent="0.15">
      <c r="A15" s="114"/>
      <c r="B15" s="426"/>
      <c r="C15" s="427"/>
      <c r="D15" s="119" t="s">
        <v>146</v>
      </c>
      <c r="E15" s="120"/>
      <c r="F15" s="121">
        <v>1665000</v>
      </c>
      <c r="G15" s="121">
        <v>1665000</v>
      </c>
      <c r="H15" s="121">
        <v>1665000</v>
      </c>
      <c r="I15" s="121">
        <v>2664000</v>
      </c>
      <c r="J15" s="106">
        <f t="shared" si="1"/>
        <v>160</v>
      </c>
      <c r="K15" s="439"/>
      <c r="O15" s="113"/>
    </row>
    <row r="16" spans="1:15" ht="17.25" customHeight="1" x14ac:dyDescent="0.15">
      <c r="A16" s="108"/>
      <c r="B16" s="422" t="s">
        <v>222</v>
      </c>
      <c r="C16" s="423"/>
      <c r="D16" s="109" t="s">
        <v>142</v>
      </c>
      <c r="E16" s="110"/>
      <c r="F16" s="111">
        <v>10</v>
      </c>
      <c r="G16" s="111">
        <v>10</v>
      </c>
      <c r="H16" s="111">
        <v>10</v>
      </c>
      <c r="I16" s="111">
        <v>10</v>
      </c>
      <c r="J16" s="112">
        <f t="shared" si="1"/>
        <v>100</v>
      </c>
      <c r="K16" s="428"/>
      <c r="L16" t="s">
        <v>143</v>
      </c>
      <c r="O16" s="113"/>
    </row>
    <row r="17" spans="1:15" ht="17.25" customHeight="1" x14ac:dyDescent="0.15">
      <c r="A17" s="114"/>
      <c r="B17" s="424"/>
      <c r="C17" s="425"/>
      <c r="D17" s="115" t="s">
        <v>144</v>
      </c>
      <c r="E17" s="116"/>
      <c r="F17" s="117">
        <v>2700</v>
      </c>
      <c r="G17" s="117">
        <v>2700</v>
      </c>
      <c r="H17" s="117">
        <v>2700</v>
      </c>
      <c r="I17" s="117">
        <v>2700</v>
      </c>
      <c r="J17" s="118">
        <f t="shared" si="1"/>
        <v>100</v>
      </c>
      <c r="K17" s="429"/>
      <c r="L17" t="s">
        <v>145</v>
      </c>
      <c r="O17" s="113"/>
    </row>
    <row r="18" spans="1:15" ht="17.25" customHeight="1" x14ac:dyDescent="0.15">
      <c r="A18" s="114"/>
      <c r="B18" s="426"/>
      <c r="C18" s="427"/>
      <c r="D18" s="119" t="s">
        <v>146</v>
      </c>
      <c r="E18" s="120"/>
      <c r="F18" s="121">
        <v>1822500</v>
      </c>
      <c r="G18" s="121">
        <v>1822500</v>
      </c>
      <c r="H18" s="121">
        <v>1822500</v>
      </c>
      <c r="I18" s="121">
        <v>1822500</v>
      </c>
      <c r="J18" s="106">
        <f t="shared" si="1"/>
        <v>100</v>
      </c>
      <c r="K18" s="430"/>
      <c r="O18" s="113"/>
    </row>
    <row r="19" spans="1:15" ht="17.25" customHeight="1" x14ac:dyDescent="0.15">
      <c r="A19" s="108"/>
      <c r="B19" s="422"/>
      <c r="C19" s="423"/>
      <c r="D19" s="109" t="s">
        <v>142</v>
      </c>
      <c r="E19" s="110"/>
      <c r="F19" s="111"/>
      <c r="G19" s="111"/>
      <c r="H19" s="111"/>
      <c r="I19" s="111"/>
      <c r="J19" s="112" t="str">
        <f t="shared" si="1"/>
        <v>-</v>
      </c>
      <c r="K19" s="428"/>
      <c r="L19" t="s">
        <v>143</v>
      </c>
      <c r="O19" s="113"/>
    </row>
    <row r="20" spans="1:15" ht="17.25" customHeight="1" x14ac:dyDescent="0.15">
      <c r="A20" s="114"/>
      <c r="B20" s="424"/>
      <c r="C20" s="425"/>
      <c r="D20" s="115" t="s">
        <v>144</v>
      </c>
      <c r="E20" s="116"/>
      <c r="F20" s="117"/>
      <c r="G20" s="117"/>
      <c r="H20" s="117"/>
      <c r="I20" s="117"/>
      <c r="J20" s="118" t="str">
        <f t="shared" si="1"/>
        <v>-</v>
      </c>
      <c r="K20" s="429"/>
      <c r="L20" t="s">
        <v>145</v>
      </c>
      <c r="O20" s="113"/>
    </row>
    <row r="21" spans="1:15" ht="17.25" customHeight="1" x14ac:dyDescent="0.15">
      <c r="A21" s="114"/>
      <c r="B21" s="426"/>
      <c r="C21" s="427"/>
      <c r="D21" s="119" t="s">
        <v>146</v>
      </c>
      <c r="E21" s="120"/>
      <c r="F21" s="121"/>
      <c r="G21" s="121"/>
      <c r="H21" s="121"/>
      <c r="I21" s="121"/>
      <c r="J21" s="106" t="str">
        <f t="shared" si="1"/>
        <v>-</v>
      </c>
      <c r="K21" s="430"/>
      <c r="O21" s="113"/>
    </row>
    <row r="22" spans="1:15" ht="26.45" customHeight="1" x14ac:dyDescent="0.15">
      <c r="A22" s="114"/>
      <c r="B22" s="431" t="s">
        <v>223</v>
      </c>
      <c r="C22" s="432"/>
      <c r="D22" s="432"/>
      <c r="E22" s="433"/>
      <c r="F22" s="121">
        <v>40000</v>
      </c>
      <c r="G22" s="121">
        <v>40000</v>
      </c>
      <c r="H22" s="121">
        <v>40000</v>
      </c>
      <c r="I22" s="121">
        <v>40000</v>
      </c>
      <c r="J22" s="122">
        <f t="shared" si="1"/>
        <v>100</v>
      </c>
      <c r="K22" s="184"/>
      <c r="O22" s="113"/>
    </row>
    <row r="23" spans="1:15" ht="30" customHeight="1" x14ac:dyDescent="0.15">
      <c r="A23" s="114"/>
      <c r="B23" s="434" t="s">
        <v>224</v>
      </c>
      <c r="C23" s="435"/>
      <c r="D23" s="435"/>
      <c r="E23" s="436"/>
      <c r="F23" s="123">
        <v>7650000</v>
      </c>
      <c r="G23" s="123">
        <v>7650000</v>
      </c>
      <c r="H23" s="123">
        <v>7650000</v>
      </c>
      <c r="I23" s="123">
        <v>13722000</v>
      </c>
      <c r="J23" s="122">
        <f t="shared" si="1"/>
        <v>179.37254901960785</v>
      </c>
      <c r="K23" s="124"/>
      <c r="O23" s="113"/>
    </row>
    <row r="24" spans="1:15" ht="30" customHeight="1" x14ac:dyDescent="0.15">
      <c r="A24" s="114"/>
      <c r="B24" s="434" t="s">
        <v>225</v>
      </c>
      <c r="C24" s="435"/>
      <c r="D24" s="435"/>
      <c r="E24" s="436"/>
      <c r="F24" s="111">
        <v>1000000</v>
      </c>
      <c r="G24" s="111">
        <v>1000000</v>
      </c>
      <c r="H24" s="111">
        <v>1000000</v>
      </c>
      <c r="I24" s="111">
        <v>1000000</v>
      </c>
      <c r="J24" s="122">
        <f t="shared" si="1"/>
        <v>100</v>
      </c>
      <c r="K24" s="176"/>
      <c r="O24" s="113"/>
    </row>
    <row r="25" spans="1:15" ht="19.5" customHeight="1" thickBot="1" x14ac:dyDescent="0.2">
      <c r="A25" s="125"/>
      <c r="B25" s="126" t="s">
        <v>147</v>
      </c>
      <c r="C25" s="126"/>
      <c r="D25" s="199"/>
      <c r="E25" s="200"/>
      <c r="F25" s="127">
        <v>0</v>
      </c>
      <c r="G25" s="127">
        <v>0</v>
      </c>
      <c r="H25" s="127">
        <v>0</v>
      </c>
      <c r="I25" s="127">
        <v>0</v>
      </c>
      <c r="J25" s="128" t="str">
        <f t="shared" si="1"/>
        <v>-</v>
      </c>
      <c r="K25" s="129" t="s">
        <v>148</v>
      </c>
      <c r="O25" s="113"/>
    </row>
    <row r="26" spans="1:15" ht="30" customHeight="1" x14ac:dyDescent="0.15">
      <c r="A26" s="130" t="s">
        <v>149</v>
      </c>
      <c r="B26" s="131"/>
      <c r="C26" s="131"/>
      <c r="D26" s="131"/>
      <c r="E26" s="132"/>
      <c r="F26" s="133">
        <f>+F27+F29+F31+F33+F35+F37+F39+F41+F43+F45+F47+F49+F52+F53+F50+F51+F55+F54</f>
        <v>9360000</v>
      </c>
      <c r="G26" s="133">
        <f t="shared" ref="G26:I26" si="2">+G27+G29+G31+G33+G35+G37+G39+G41+G43+G45+G47+G49+G52+G53+G50+G51+G55+G54</f>
        <v>9160000</v>
      </c>
      <c r="H26" s="133">
        <f t="shared" si="2"/>
        <v>9894000</v>
      </c>
      <c r="I26" s="133">
        <f t="shared" si="2"/>
        <v>10654000</v>
      </c>
      <c r="J26" s="133">
        <f t="shared" si="1"/>
        <v>113.82478632478632</v>
      </c>
      <c r="K26" s="134"/>
    </row>
    <row r="27" spans="1:15" ht="17.25" customHeight="1" x14ac:dyDescent="0.15">
      <c r="A27" s="135"/>
      <c r="B27" s="136" t="s">
        <v>150</v>
      </c>
      <c r="C27" s="136"/>
      <c r="D27" s="137"/>
      <c r="E27" s="138" t="s">
        <v>151</v>
      </c>
      <c r="F27" s="139">
        <v>600000</v>
      </c>
      <c r="G27" s="139">
        <v>600000</v>
      </c>
      <c r="H27" s="139">
        <v>600000</v>
      </c>
      <c r="I27" s="139">
        <v>840000</v>
      </c>
      <c r="J27" s="140">
        <f t="shared" si="1"/>
        <v>140</v>
      </c>
      <c r="K27" s="415" t="s">
        <v>226</v>
      </c>
      <c r="L27" s="113"/>
    </row>
    <row r="28" spans="1:15" ht="17.25" customHeight="1" x14ac:dyDescent="0.15">
      <c r="A28" s="135"/>
      <c r="B28" s="141"/>
      <c r="C28" s="142" t="s">
        <v>227</v>
      </c>
      <c r="D28" s="143"/>
      <c r="E28" s="144" t="s">
        <v>151</v>
      </c>
      <c r="F28" s="145">
        <v>300000</v>
      </c>
      <c r="G28" s="145">
        <v>300000</v>
      </c>
      <c r="H28" s="145">
        <v>300000</v>
      </c>
      <c r="I28" s="145">
        <v>540000</v>
      </c>
      <c r="J28" s="146">
        <f t="shared" si="1"/>
        <v>180</v>
      </c>
      <c r="K28" s="416"/>
      <c r="L28" s="113"/>
    </row>
    <row r="29" spans="1:15" ht="17.25" customHeight="1" x14ac:dyDescent="0.15">
      <c r="A29" s="135"/>
      <c r="B29" s="136" t="s">
        <v>152</v>
      </c>
      <c r="C29" s="136"/>
      <c r="D29" s="137"/>
      <c r="E29" s="138" t="s">
        <v>151</v>
      </c>
      <c r="F29" s="139">
        <v>300000</v>
      </c>
      <c r="G29" s="139">
        <v>300000</v>
      </c>
      <c r="H29" s="139">
        <v>300000</v>
      </c>
      <c r="I29" s="139">
        <v>364000</v>
      </c>
      <c r="J29" s="140">
        <f t="shared" si="1"/>
        <v>121.33333333333334</v>
      </c>
      <c r="K29" s="415" t="s">
        <v>228</v>
      </c>
      <c r="L29" s="113"/>
    </row>
    <row r="30" spans="1:15" ht="17.25" customHeight="1" x14ac:dyDescent="0.15">
      <c r="A30" s="135"/>
      <c r="B30" s="141"/>
      <c r="C30" s="142" t="s">
        <v>227</v>
      </c>
      <c r="D30" s="143"/>
      <c r="E30" s="144" t="s">
        <v>151</v>
      </c>
      <c r="F30" s="145">
        <v>80000</v>
      </c>
      <c r="G30" s="145">
        <v>80000</v>
      </c>
      <c r="H30" s="145">
        <v>80000</v>
      </c>
      <c r="I30" s="145">
        <v>144000</v>
      </c>
      <c r="J30" s="146">
        <f t="shared" si="1"/>
        <v>180</v>
      </c>
      <c r="K30" s="416"/>
      <c r="L30" s="113"/>
    </row>
    <row r="31" spans="1:15" ht="17.25" customHeight="1" x14ac:dyDescent="0.15">
      <c r="A31" s="135"/>
      <c r="B31" s="136" t="s">
        <v>153</v>
      </c>
      <c r="C31" s="136"/>
      <c r="D31" s="137"/>
      <c r="E31" s="138" t="s">
        <v>151</v>
      </c>
      <c r="F31" s="139">
        <v>290000</v>
      </c>
      <c r="G31" s="139">
        <v>290000</v>
      </c>
      <c r="H31" s="139">
        <v>290000</v>
      </c>
      <c r="I31" s="139">
        <v>354000</v>
      </c>
      <c r="J31" s="140">
        <f t="shared" si="1"/>
        <v>122.06896551724138</v>
      </c>
      <c r="K31" s="415" t="s">
        <v>229</v>
      </c>
      <c r="L31" s="113"/>
    </row>
    <row r="32" spans="1:15" ht="17.25" customHeight="1" x14ac:dyDescent="0.15">
      <c r="A32" s="135"/>
      <c r="B32" s="141"/>
      <c r="C32" s="142" t="s">
        <v>227</v>
      </c>
      <c r="D32" s="143"/>
      <c r="E32" s="144" t="s">
        <v>151</v>
      </c>
      <c r="F32" s="145">
        <v>80000</v>
      </c>
      <c r="G32" s="145">
        <v>80000</v>
      </c>
      <c r="H32" s="145">
        <v>80000</v>
      </c>
      <c r="I32" s="145">
        <v>144000</v>
      </c>
      <c r="J32" s="146">
        <f t="shared" si="1"/>
        <v>180</v>
      </c>
      <c r="K32" s="416"/>
      <c r="L32" s="113"/>
    </row>
    <row r="33" spans="1:12" ht="17.25" customHeight="1" x14ac:dyDescent="0.15">
      <c r="A33" s="135"/>
      <c r="B33" s="136" t="s">
        <v>154</v>
      </c>
      <c r="C33" s="136"/>
      <c r="D33" s="137"/>
      <c r="E33" s="138" t="s">
        <v>151</v>
      </c>
      <c r="F33" s="139">
        <v>120000</v>
      </c>
      <c r="G33" s="139">
        <v>120000</v>
      </c>
      <c r="H33" s="139">
        <v>120000</v>
      </c>
      <c r="I33" s="139">
        <v>136000</v>
      </c>
      <c r="J33" s="140">
        <f t="shared" si="1"/>
        <v>113.33333333333333</v>
      </c>
      <c r="K33" s="415" t="s">
        <v>230</v>
      </c>
    </row>
    <row r="34" spans="1:12" ht="17.25" customHeight="1" x14ac:dyDescent="0.15">
      <c r="A34" s="135"/>
      <c r="B34" s="141"/>
      <c r="C34" s="142" t="s">
        <v>227</v>
      </c>
      <c r="D34" s="143"/>
      <c r="E34" s="144" t="s">
        <v>151</v>
      </c>
      <c r="F34" s="145">
        <v>20000</v>
      </c>
      <c r="G34" s="145">
        <v>20000</v>
      </c>
      <c r="H34" s="145">
        <v>20000</v>
      </c>
      <c r="I34" s="145">
        <v>36000</v>
      </c>
      <c r="J34" s="146">
        <f t="shared" si="1"/>
        <v>180</v>
      </c>
      <c r="K34" s="416"/>
      <c r="L34" s="147"/>
    </row>
    <row r="35" spans="1:12" ht="17.25" customHeight="1" x14ac:dyDescent="0.15">
      <c r="A35" s="135"/>
      <c r="B35" s="136" t="s">
        <v>42</v>
      </c>
      <c r="C35" s="136"/>
      <c r="D35" s="137"/>
      <c r="E35" s="138" t="s">
        <v>151</v>
      </c>
      <c r="F35" s="139">
        <v>1000000</v>
      </c>
      <c r="G35" s="139">
        <v>1000000</v>
      </c>
      <c r="H35" s="139">
        <v>1200000</v>
      </c>
      <c r="I35" s="139">
        <v>1200000</v>
      </c>
      <c r="J35" s="140">
        <f t="shared" si="1"/>
        <v>120</v>
      </c>
      <c r="K35" s="415" t="s">
        <v>231</v>
      </c>
    </row>
    <row r="36" spans="1:12" ht="17.25" customHeight="1" x14ac:dyDescent="0.15">
      <c r="A36" s="135"/>
      <c r="B36" s="141"/>
      <c r="C36" s="142" t="s">
        <v>227</v>
      </c>
      <c r="D36" s="143"/>
      <c r="E36" s="144" t="s">
        <v>151</v>
      </c>
      <c r="F36" s="145"/>
      <c r="G36" s="145"/>
      <c r="H36" s="145"/>
      <c r="I36" s="145"/>
      <c r="J36" s="146" t="str">
        <f t="shared" si="1"/>
        <v>-</v>
      </c>
      <c r="K36" s="416"/>
      <c r="L36" s="113"/>
    </row>
    <row r="37" spans="1:12" ht="17.25" customHeight="1" x14ac:dyDescent="0.15">
      <c r="A37" s="135"/>
      <c r="B37" s="136" t="s">
        <v>155</v>
      </c>
      <c r="C37" s="136"/>
      <c r="D37" s="137"/>
      <c r="E37" s="138" t="s">
        <v>151</v>
      </c>
      <c r="F37" s="139">
        <v>100000</v>
      </c>
      <c r="G37" s="139">
        <v>100000</v>
      </c>
      <c r="H37" s="139">
        <v>100000</v>
      </c>
      <c r="I37" s="139">
        <v>100000</v>
      </c>
      <c r="J37" s="140">
        <f t="shared" si="1"/>
        <v>100</v>
      </c>
      <c r="K37" s="415"/>
      <c r="L37" s="113"/>
    </row>
    <row r="38" spans="1:12" ht="17.25" customHeight="1" x14ac:dyDescent="0.15">
      <c r="A38" s="135"/>
      <c r="B38" s="141"/>
      <c r="C38" s="142" t="s">
        <v>227</v>
      </c>
      <c r="D38" s="143"/>
      <c r="E38" s="144" t="s">
        <v>151</v>
      </c>
      <c r="F38" s="145"/>
      <c r="G38" s="145"/>
      <c r="H38" s="145"/>
      <c r="I38" s="145"/>
      <c r="J38" s="146" t="str">
        <f t="shared" si="1"/>
        <v>-</v>
      </c>
      <c r="K38" s="416"/>
      <c r="L38" s="113"/>
    </row>
    <row r="39" spans="1:12" ht="17.25" customHeight="1" x14ac:dyDescent="0.15">
      <c r="A39" s="135"/>
      <c r="B39" s="136" t="s">
        <v>46</v>
      </c>
      <c r="C39" s="136"/>
      <c r="D39" s="137"/>
      <c r="E39" s="138" t="s">
        <v>151</v>
      </c>
      <c r="F39" s="139">
        <v>300000</v>
      </c>
      <c r="G39" s="139">
        <v>300000</v>
      </c>
      <c r="H39" s="139">
        <v>300000</v>
      </c>
      <c r="I39" s="139">
        <v>500000</v>
      </c>
      <c r="J39" s="140">
        <f t="shared" si="1"/>
        <v>166.66666666666669</v>
      </c>
      <c r="K39" s="415" t="s">
        <v>232</v>
      </c>
      <c r="L39" s="113"/>
    </row>
    <row r="40" spans="1:12" ht="17.25" customHeight="1" x14ac:dyDescent="0.15">
      <c r="A40" s="135"/>
      <c r="B40" s="141"/>
      <c r="C40" s="142" t="s">
        <v>227</v>
      </c>
      <c r="D40" s="143"/>
      <c r="E40" s="144" t="s">
        <v>151</v>
      </c>
      <c r="F40" s="145">
        <v>100000</v>
      </c>
      <c r="G40" s="145">
        <v>100000</v>
      </c>
      <c r="H40" s="145">
        <v>100000</v>
      </c>
      <c r="I40" s="145">
        <v>300000</v>
      </c>
      <c r="J40" s="146">
        <f t="shared" si="1"/>
        <v>300</v>
      </c>
      <c r="K40" s="416"/>
      <c r="L40" s="113"/>
    </row>
    <row r="41" spans="1:12" ht="17.25" customHeight="1" x14ac:dyDescent="0.15">
      <c r="A41" s="135"/>
      <c r="B41" s="136" t="s">
        <v>156</v>
      </c>
      <c r="C41" s="136"/>
      <c r="D41" s="137"/>
      <c r="E41" s="138" t="s">
        <v>151</v>
      </c>
      <c r="F41" s="139">
        <v>2700000</v>
      </c>
      <c r="G41" s="139">
        <v>2700000</v>
      </c>
      <c r="H41" s="139">
        <v>2700000</v>
      </c>
      <c r="I41" s="139">
        <v>2700000</v>
      </c>
      <c r="J41" s="140">
        <f t="shared" si="1"/>
        <v>100</v>
      </c>
      <c r="K41" s="415"/>
      <c r="L41" s="113"/>
    </row>
    <row r="42" spans="1:12" ht="17.25" customHeight="1" x14ac:dyDescent="0.15">
      <c r="A42" s="135"/>
      <c r="B42" s="141"/>
      <c r="C42" s="142" t="s">
        <v>227</v>
      </c>
      <c r="D42" s="143"/>
      <c r="E42" s="144" t="s">
        <v>151</v>
      </c>
      <c r="F42" s="145"/>
      <c r="G42" s="148"/>
      <c r="H42" s="148"/>
      <c r="I42" s="148"/>
      <c r="J42" s="146" t="str">
        <f t="shared" si="1"/>
        <v>-</v>
      </c>
      <c r="K42" s="416"/>
      <c r="L42" s="113"/>
    </row>
    <row r="43" spans="1:12" ht="17.25" customHeight="1" x14ac:dyDescent="0.15">
      <c r="A43" s="135"/>
      <c r="B43" s="136" t="s">
        <v>157</v>
      </c>
      <c r="C43" s="136"/>
      <c r="D43" s="137"/>
      <c r="E43" s="138" t="s">
        <v>151</v>
      </c>
      <c r="F43" s="139">
        <v>150000</v>
      </c>
      <c r="G43" s="139">
        <v>150000</v>
      </c>
      <c r="H43" s="139">
        <v>150000</v>
      </c>
      <c r="I43" s="139">
        <v>250000</v>
      </c>
      <c r="J43" s="140">
        <f t="shared" si="1"/>
        <v>166.66666666666669</v>
      </c>
      <c r="K43" s="415" t="s">
        <v>233</v>
      </c>
    </row>
    <row r="44" spans="1:12" ht="17.25" customHeight="1" x14ac:dyDescent="0.15">
      <c r="A44" s="135"/>
      <c r="B44" s="141"/>
      <c r="C44" s="142" t="s">
        <v>227</v>
      </c>
      <c r="D44" s="143"/>
      <c r="E44" s="144" t="s">
        <v>151</v>
      </c>
      <c r="F44" s="145">
        <v>50000</v>
      </c>
      <c r="G44" s="145">
        <v>50000</v>
      </c>
      <c r="H44" s="145">
        <v>50000</v>
      </c>
      <c r="I44" s="145">
        <v>150000</v>
      </c>
      <c r="J44" s="146">
        <f t="shared" si="1"/>
        <v>300</v>
      </c>
      <c r="K44" s="416"/>
      <c r="L44" s="113"/>
    </row>
    <row r="45" spans="1:12" ht="17.25" customHeight="1" x14ac:dyDescent="0.15">
      <c r="A45" s="135"/>
      <c r="B45" s="136" t="s">
        <v>33</v>
      </c>
      <c r="C45" s="136"/>
      <c r="D45" s="137"/>
      <c r="E45" s="138" t="s">
        <v>151</v>
      </c>
      <c r="F45" s="139">
        <v>80000</v>
      </c>
      <c r="G45" s="139">
        <v>80000</v>
      </c>
      <c r="H45" s="139">
        <v>80000</v>
      </c>
      <c r="I45" s="139">
        <v>100000</v>
      </c>
      <c r="J45" s="140">
        <f t="shared" si="1"/>
        <v>125</v>
      </c>
      <c r="K45" s="415" t="s">
        <v>234</v>
      </c>
    </row>
    <row r="46" spans="1:12" ht="17.25" customHeight="1" x14ac:dyDescent="0.15">
      <c r="A46" s="135"/>
      <c r="B46" s="141"/>
      <c r="C46" s="142" t="s">
        <v>227</v>
      </c>
      <c r="D46" s="143"/>
      <c r="E46" s="144" t="s">
        <v>151</v>
      </c>
      <c r="F46" s="145"/>
      <c r="G46" s="145"/>
      <c r="H46" s="145"/>
      <c r="I46" s="145"/>
      <c r="J46" s="146" t="str">
        <f t="shared" si="1"/>
        <v>-</v>
      </c>
      <c r="K46" s="417"/>
      <c r="L46" s="113"/>
    </row>
    <row r="47" spans="1:12" ht="17.25" customHeight="1" x14ac:dyDescent="0.15">
      <c r="A47" s="135"/>
      <c r="B47" s="136" t="s">
        <v>158</v>
      </c>
      <c r="C47" s="136"/>
      <c r="D47" s="137"/>
      <c r="E47" s="138" t="s">
        <v>151</v>
      </c>
      <c r="F47" s="139">
        <v>100000</v>
      </c>
      <c r="G47" s="139">
        <v>100000</v>
      </c>
      <c r="H47" s="139">
        <v>100000</v>
      </c>
      <c r="I47" s="139">
        <v>150000</v>
      </c>
      <c r="J47" s="140">
        <f t="shared" si="1"/>
        <v>150</v>
      </c>
      <c r="K47" s="418" t="s">
        <v>235</v>
      </c>
      <c r="L47" s="113"/>
    </row>
    <row r="48" spans="1:12" ht="17.25" customHeight="1" x14ac:dyDescent="0.15">
      <c r="A48" s="135"/>
      <c r="B48" s="141"/>
      <c r="C48" s="142" t="s">
        <v>227</v>
      </c>
      <c r="D48" s="143"/>
      <c r="E48" s="144" t="s">
        <v>151</v>
      </c>
      <c r="F48" s="145"/>
      <c r="G48" s="145"/>
      <c r="H48" s="145"/>
      <c r="I48" s="145"/>
      <c r="J48" s="146" t="str">
        <f t="shared" si="1"/>
        <v>-</v>
      </c>
      <c r="K48" s="419"/>
      <c r="L48" s="113"/>
    </row>
    <row r="49" spans="1:12" ht="30" customHeight="1" x14ac:dyDescent="0.15">
      <c r="A49" s="135"/>
      <c r="B49" s="149" t="s">
        <v>41</v>
      </c>
      <c r="C49" s="149"/>
      <c r="D49" s="150"/>
      <c r="E49" s="151" t="s">
        <v>151</v>
      </c>
      <c r="F49" s="152">
        <v>100000</v>
      </c>
      <c r="G49" s="152">
        <v>100000</v>
      </c>
      <c r="H49" s="152">
        <v>120000</v>
      </c>
      <c r="I49" s="152">
        <v>120000</v>
      </c>
      <c r="J49" s="153">
        <f t="shared" si="1"/>
        <v>120</v>
      </c>
      <c r="K49" s="173" t="s">
        <v>236</v>
      </c>
    </row>
    <row r="50" spans="1:12" ht="30" customHeight="1" x14ac:dyDescent="0.15">
      <c r="A50" s="135"/>
      <c r="B50" s="149" t="s">
        <v>32</v>
      </c>
      <c r="C50" s="149"/>
      <c r="D50" s="150"/>
      <c r="E50" s="151" t="s">
        <v>151</v>
      </c>
      <c r="F50" s="152">
        <v>3000000</v>
      </c>
      <c r="G50" s="154">
        <v>2800000</v>
      </c>
      <c r="H50" s="154">
        <v>3314000</v>
      </c>
      <c r="I50" s="154">
        <v>3100000</v>
      </c>
      <c r="J50" s="153">
        <f t="shared" si="1"/>
        <v>103.33333333333334</v>
      </c>
      <c r="K50" s="155" t="s">
        <v>237</v>
      </c>
      <c r="L50" s="113"/>
    </row>
    <row r="51" spans="1:12" ht="30" customHeight="1" x14ac:dyDescent="0.15">
      <c r="A51" s="135"/>
      <c r="B51" s="136" t="s">
        <v>159</v>
      </c>
      <c r="C51" s="149"/>
      <c r="D51" s="150"/>
      <c r="E51" s="151" t="s">
        <v>160</v>
      </c>
      <c r="F51" s="152">
        <v>100000</v>
      </c>
      <c r="G51" s="152">
        <v>100000</v>
      </c>
      <c r="H51" s="152">
        <v>100000</v>
      </c>
      <c r="I51" s="152">
        <v>150000</v>
      </c>
      <c r="J51" s="153">
        <f t="shared" si="1"/>
        <v>150</v>
      </c>
      <c r="K51" s="155" t="s">
        <v>238</v>
      </c>
    </row>
    <row r="52" spans="1:12" ht="30" customHeight="1" x14ac:dyDescent="0.15">
      <c r="A52" s="135"/>
      <c r="B52" s="136" t="s">
        <v>161</v>
      </c>
      <c r="C52" s="149"/>
      <c r="D52" s="150"/>
      <c r="E52" s="151" t="s">
        <v>160</v>
      </c>
      <c r="F52" s="152">
        <v>200000</v>
      </c>
      <c r="G52" s="152">
        <v>200000</v>
      </c>
      <c r="H52" s="152">
        <v>200000</v>
      </c>
      <c r="I52" s="152">
        <v>250000</v>
      </c>
      <c r="J52" s="153">
        <f t="shared" si="1"/>
        <v>125</v>
      </c>
      <c r="K52" s="155" t="s">
        <v>239</v>
      </c>
    </row>
    <row r="53" spans="1:12" ht="30" customHeight="1" x14ac:dyDescent="0.15">
      <c r="A53" s="135"/>
      <c r="B53" s="149" t="s">
        <v>162</v>
      </c>
      <c r="C53" s="149"/>
      <c r="D53" s="150"/>
      <c r="E53" s="151" t="s">
        <v>160</v>
      </c>
      <c r="F53" s="152">
        <v>50000</v>
      </c>
      <c r="G53" s="152">
        <v>50000</v>
      </c>
      <c r="H53" s="152">
        <v>50000</v>
      </c>
      <c r="I53" s="154">
        <v>100000</v>
      </c>
      <c r="J53" s="153">
        <f t="shared" si="1"/>
        <v>200</v>
      </c>
      <c r="K53" s="155" t="s">
        <v>240</v>
      </c>
      <c r="L53" s="113"/>
    </row>
    <row r="54" spans="1:12" ht="30" customHeight="1" x14ac:dyDescent="0.15">
      <c r="A54" s="135"/>
      <c r="B54" s="149" t="s">
        <v>163</v>
      </c>
      <c r="C54" s="149"/>
      <c r="D54" s="150"/>
      <c r="E54" s="151" t="s">
        <v>164</v>
      </c>
      <c r="F54" s="152">
        <v>170000</v>
      </c>
      <c r="G54" s="152">
        <v>170000</v>
      </c>
      <c r="H54" s="152">
        <v>170000</v>
      </c>
      <c r="I54" s="154">
        <v>240000</v>
      </c>
      <c r="J54" s="153">
        <f t="shared" si="1"/>
        <v>141.1764705882353</v>
      </c>
      <c r="K54" s="155" t="s">
        <v>241</v>
      </c>
      <c r="L54" s="113"/>
    </row>
    <row r="55" spans="1:12" ht="30" customHeight="1" thickBot="1" x14ac:dyDescent="0.2">
      <c r="A55" s="156"/>
      <c r="B55" s="157" t="s">
        <v>79</v>
      </c>
      <c r="C55" s="157"/>
      <c r="D55" s="158"/>
      <c r="E55" s="159" t="s">
        <v>160</v>
      </c>
      <c r="F55" s="160"/>
      <c r="G55" s="161"/>
      <c r="H55" s="161"/>
      <c r="I55" s="161"/>
      <c r="J55" s="162" t="str">
        <f>IF(F55=0,"-",+I55/F55*100)</f>
        <v>-</v>
      </c>
      <c r="K55" s="163"/>
    </row>
    <row r="56" spans="1:12" ht="30" customHeight="1" thickBot="1" x14ac:dyDescent="0.2">
      <c r="A56" s="164" t="s">
        <v>165</v>
      </c>
      <c r="B56" s="165"/>
      <c r="C56" s="165"/>
      <c r="D56" s="165" t="s">
        <v>166</v>
      </c>
      <c r="E56" s="166"/>
      <c r="F56" s="167">
        <f>+F9-F26</f>
        <v>13842500</v>
      </c>
      <c r="G56" s="167">
        <f>+G9-G26</f>
        <v>14042500</v>
      </c>
      <c r="H56" s="167">
        <f t="shared" ref="H56:I56" si="3">+H9-H26</f>
        <v>13308500</v>
      </c>
      <c r="I56" s="167">
        <f t="shared" si="3"/>
        <v>19619500</v>
      </c>
      <c r="J56" s="167">
        <f t="shared" ref="J56" si="4">IF(F56=0,"-",+I56/F56*100)</f>
        <v>141.73379086147733</v>
      </c>
      <c r="K56" s="168"/>
    </row>
    <row r="57" spans="1:12" ht="30" customHeight="1" thickBot="1" x14ac:dyDescent="0.2">
      <c r="A57" s="164" t="s">
        <v>167</v>
      </c>
      <c r="B57" s="165"/>
      <c r="C57" s="165"/>
      <c r="D57" s="165" t="s">
        <v>178</v>
      </c>
      <c r="E57" s="166"/>
      <c r="F57" s="167">
        <f>+F9-F26+F41-F24</f>
        <v>15542500</v>
      </c>
      <c r="G57" s="167">
        <f t="shared" ref="G57:I57" si="5">+G9-G26+G41-G24</f>
        <v>15742500</v>
      </c>
      <c r="H57" s="167">
        <f t="shared" si="5"/>
        <v>15008500</v>
      </c>
      <c r="I57" s="167">
        <f t="shared" si="5"/>
        <v>21319500</v>
      </c>
      <c r="J57" s="167">
        <f>IF(F57=0,"-",+I57/F57*100)</f>
        <v>137.16905259771593</v>
      </c>
      <c r="K57" s="169"/>
    </row>
    <row r="58" spans="1:12" ht="30" customHeight="1" thickBot="1" x14ac:dyDescent="0.2">
      <c r="A58" s="164" t="s">
        <v>168</v>
      </c>
      <c r="B58" s="165"/>
      <c r="C58" s="165"/>
      <c r="D58" s="420" t="s">
        <v>169</v>
      </c>
      <c r="E58" s="421"/>
      <c r="F58" s="170"/>
      <c r="G58" s="170"/>
      <c r="H58" s="170"/>
      <c r="I58" s="170"/>
      <c r="J58" s="167" t="str">
        <f t="shared" ref="J58" si="6">IF(F58=0,"-",+I58/F58*100)</f>
        <v>-</v>
      </c>
      <c r="K58" s="171"/>
    </row>
    <row r="59" spans="1:12" ht="30" customHeight="1" thickBot="1" x14ac:dyDescent="0.2">
      <c r="A59" s="164" t="s">
        <v>170</v>
      </c>
      <c r="B59" s="165"/>
      <c r="C59" s="165"/>
      <c r="D59" s="165"/>
      <c r="E59" s="166"/>
      <c r="F59" s="167" t="str">
        <f>IF(F58=0,"- ",ROUND(+F57/F58,0))</f>
        <v xml:space="preserve">- </v>
      </c>
      <c r="G59" s="167" t="str">
        <f t="shared" ref="G59:I59" si="7">IF(G58=0,"- ",ROUND(+G57/G58,0))</f>
        <v xml:space="preserve">- </v>
      </c>
      <c r="H59" s="167" t="str">
        <f t="shared" si="7"/>
        <v xml:space="preserve">- </v>
      </c>
      <c r="I59" s="167" t="str">
        <f t="shared" si="7"/>
        <v xml:space="preserve">- </v>
      </c>
      <c r="J59" s="167" t="str">
        <f>IF(F59="- ","-",+I59/F59*100)</f>
        <v>-</v>
      </c>
      <c r="K59" s="168"/>
    </row>
    <row r="60" spans="1:12" ht="15" customHeight="1" x14ac:dyDescent="0.15">
      <c r="A60" t="s">
        <v>171</v>
      </c>
    </row>
    <row r="61" spans="1:12" ht="15" customHeight="1" x14ac:dyDescent="0.15">
      <c r="A61" t="s">
        <v>172</v>
      </c>
    </row>
    <row r="62" spans="1:12" ht="15" customHeight="1" x14ac:dyDescent="0.15">
      <c r="A62" s="172" t="s">
        <v>173</v>
      </c>
    </row>
    <row r="63" spans="1:12" ht="18" customHeight="1" x14ac:dyDescent="0.15">
      <c r="A63" s="201"/>
    </row>
  </sheetData>
  <mergeCells count="29">
    <mergeCell ref="K6:K8"/>
    <mergeCell ref="A3:C3"/>
    <mergeCell ref="D3:G3"/>
    <mergeCell ref="I3:J3"/>
    <mergeCell ref="A4:C4"/>
    <mergeCell ref="D4:J4"/>
    <mergeCell ref="B10:C12"/>
    <mergeCell ref="K10:K12"/>
    <mergeCell ref="B13:C15"/>
    <mergeCell ref="K13:K15"/>
    <mergeCell ref="B16:C18"/>
    <mergeCell ref="K16:K18"/>
    <mergeCell ref="K39:K40"/>
    <mergeCell ref="B19:C21"/>
    <mergeCell ref="K19:K21"/>
    <mergeCell ref="B22:E22"/>
    <mergeCell ref="B23:E23"/>
    <mergeCell ref="B24:E24"/>
    <mergeCell ref="K27:K28"/>
    <mergeCell ref="K29:K30"/>
    <mergeCell ref="K31:K32"/>
    <mergeCell ref="K33:K34"/>
    <mergeCell ref="K35:K36"/>
    <mergeCell ref="K37:K38"/>
    <mergeCell ref="K41:K42"/>
    <mergeCell ref="K43:K44"/>
    <mergeCell ref="K45:K46"/>
    <mergeCell ref="K47:K48"/>
    <mergeCell ref="D58:E58"/>
  </mergeCells>
  <phoneticPr fontId="4"/>
  <pageMargins left="0.70866141732283472" right="0.70866141732283472" top="0.74803149606299213" bottom="0.74803149606299213" header="0.31496062992125984" footer="0.31496062992125984"/>
  <pageSetup paperSize="9" scale="75"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zoomScale="115" zoomScaleNormal="115" workbookViewId="0">
      <selection activeCell="G45" sqref="G45"/>
    </sheetView>
  </sheetViews>
  <sheetFormatPr defaultRowHeight="13.5" x14ac:dyDescent="0.15"/>
  <cols>
    <col min="1" max="16384" width="9" style="202"/>
  </cols>
  <sheetData>
    <row r="1" spans="1:8" x14ac:dyDescent="0.15">
      <c r="H1" s="225" t="s">
        <v>334</v>
      </c>
    </row>
    <row r="2" spans="1:8" x14ac:dyDescent="0.15">
      <c r="A2" s="202" t="s">
        <v>245</v>
      </c>
    </row>
    <row r="4" spans="1:8" x14ac:dyDescent="0.15">
      <c r="A4" s="476" t="s">
        <v>246</v>
      </c>
      <c r="B4" s="476"/>
      <c r="C4" s="477"/>
      <c r="D4" s="477"/>
      <c r="E4" s="477"/>
      <c r="F4" s="477"/>
      <c r="G4" s="477"/>
    </row>
    <row r="5" spans="1:8" x14ac:dyDescent="0.15">
      <c r="A5" s="476" t="s">
        <v>247</v>
      </c>
      <c r="B5" s="476"/>
      <c r="C5" s="477"/>
      <c r="D5" s="477"/>
      <c r="E5" s="477"/>
      <c r="F5" s="477"/>
      <c r="G5" s="477"/>
    </row>
    <row r="7" spans="1:8" x14ac:dyDescent="0.15">
      <c r="A7" s="202" t="s">
        <v>248</v>
      </c>
    </row>
    <row r="8" spans="1:8" x14ac:dyDescent="0.15">
      <c r="A8" s="478" t="s">
        <v>249</v>
      </c>
      <c r="B8" s="478"/>
      <c r="C8" s="478"/>
      <c r="D8" s="479" t="s">
        <v>250</v>
      </c>
      <c r="E8" s="480"/>
      <c r="F8" s="480"/>
      <c r="G8" s="480"/>
      <c r="H8" s="481"/>
    </row>
    <row r="9" spans="1:8" s="203" customFormat="1" x14ac:dyDescent="0.15">
      <c r="A9" s="456" t="s">
        <v>251</v>
      </c>
      <c r="B9" s="457"/>
      <c r="C9" s="458"/>
      <c r="D9" s="472"/>
      <c r="E9" s="472"/>
      <c r="F9" s="472"/>
      <c r="G9" s="472"/>
      <c r="H9" s="472"/>
    </row>
    <row r="10" spans="1:8" s="203" customFormat="1" x14ac:dyDescent="0.15">
      <c r="A10" s="462"/>
      <c r="B10" s="463"/>
      <c r="C10" s="464"/>
      <c r="D10" s="473"/>
      <c r="E10" s="474"/>
      <c r="F10" s="474"/>
      <c r="G10" s="474"/>
      <c r="H10" s="475"/>
    </row>
    <row r="11" spans="1:8" s="203" customFormat="1" x14ac:dyDescent="0.15">
      <c r="A11" s="456" t="s">
        <v>252</v>
      </c>
      <c r="B11" s="457"/>
      <c r="C11" s="458"/>
      <c r="D11" s="472"/>
      <c r="E11" s="472"/>
      <c r="F11" s="472"/>
      <c r="G11" s="472"/>
      <c r="H11" s="472"/>
    </row>
    <row r="12" spans="1:8" s="203" customFormat="1" x14ac:dyDescent="0.15">
      <c r="A12" s="462"/>
      <c r="B12" s="463"/>
      <c r="C12" s="464"/>
      <c r="D12" s="473"/>
      <c r="E12" s="474"/>
      <c r="F12" s="474"/>
      <c r="G12" s="474"/>
      <c r="H12" s="475"/>
    </row>
    <row r="13" spans="1:8" s="203" customFormat="1" x14ac:dyDescent="0.15">
      <c r="A13" s="456" t="s">
        <v>253</v>
      </c>
      <c r="B13" s="457"/>
      <c r="C13" s="458"/>
      <c r="D13" s="472"/>
      <c r="E13" s="472"/>
      <c r="F13" s="472"/>
      <c r="G13" s="472"/>
      <c r="H13" s="472"/>
    </row>
    <row r="14" spans="1:8" s="203" customFormat="1" x14ac:dyDescent="0.15">
      <c r="A14" s="462"/>
      <c r="B14" s="463"/>
      <c r="C14" s="464"/>
      <c r="D14" s="473"/>
      <c r="E14" s="474"/>
      <c r="F14" s="474"/>
      <c r="G14" s="474"/>
      <c r="H14" s="475"/>
    </row>
    <row r="15" spans="1:8" s="203" customFormat="1" x14ac:dyDescent="0.15">
      <c r="A15" s="456" t="s">
        <v>254</v>
      </c>
      <c r="B15" s="457"/>
      <c r="C15" s="458"/>
      <c r="D15" s="472"/>
      <c r="E15" s="472"/>
      <c r="F15" s="472"/>
      <c r="G15" s="472"/>
      <c r="H15" s="472"/>
    </row>
    <row r="16" spans="1:8" s="203" customFormat="1" x14ac:dyDescent="0.15">
      <c r="A16" s="462"/>
      <c r="B16" s="463"/>
      <c r="C16" s="464"/>
      <c r="D16" s="473"/>
      <c r="E16" s="474"/>
      <c r="F16" s="474"/>
      <c r="G16" s="474"/>
      <c r="H16" s="475"/>
    </row>
    <row r="17" spans="1:8" s="203" customFormat="1" x14ac:dyDescent="0.15">
      <c r="A17" s="456" t="s">
        <v>255</v>
      </c>
      <c r="B17" s="457"/>
      <c r="C17" s="458"/>
      <c r="D17" s="472"/>
      <c r="E17" s="472"/>
      <c r="F17" s="472"/>
      <c r="G17" s="472"/>
      <c r="H17" s="472"/>
    </row>
    <row r="18" spans="1:8" s="203" customFormat="1" x14ac:dyDescent="0.15">
      <c r="A18" s="462"/>
      <c r="B18" s="463"/>
      <c r="C18" s="464"/>
      <c r="D18" s="473"/>
      <c r="E18" s="474"/>
      <c r="F18" s="474"/>
      <c r="G18" s="474"/>
      <c r="H18" s="475"/>
    </row>
    <row r="19" spans="1:8" s="203" customFormat="1" x14ac:dyDescent="0.15">
      <c r="A19" s="456" t="s">
        <v>256</v>
      </c>
      <c r="B19" s="457"/>
      <c r="C19" s="458"/>
      <c r="D19" s="472"/>
      <c r="E19" s="472"/>
      <c r="F19" s="472"/>
      <c r="G19" s="472"/>
      <c r="H19" s="472"/>
    </row>
    <row r="20" spans="1:8" s="203" customFormat="1" x14ac:dyDescent="0.15">
      <c r="A20" s="462"/>
      <c r="B20" s="463"/>
      <c r="C20" s="464"/>
      <c r="D20" s="473"/>
      <c r="E20" s="474"/>
      <c r="F20" s="474"/>
      <c r="G20" s="474"/>
      <c r="H20" s="475"/>
    </row>
    <row r="22" spans="1:8" x14ac:dyDescent="0.15">
      <c r="A22" s="202" t="s">
        <v>257</v>
      </c>
    </row>
    <row r="23" spans="1:8" x14ac:dyDescent="0.15">
      <c r="A23" s="456" t="s">
        <v>251</v>
      </c>
      <c r="B23" s="457"/>
      <c r="C23" s="458"/>
      <c r="D23" s="465" t="s">
        <v>262</v>
      </c>
      <c r="E23" s="465"/>
      <c r="F23" s="465"/>
      <c r="G23" s="465"/>
      <c r="H23" s="465"/>
    </row>
    <row r="24" spans="1:8" x14ac:dyDescent="0.15">
      <c r="A24" s="459"/>
      <c r="B24" s="460"/>
      <c r="C24" s="461"/>
      <c r="D24" s="466" t="s">
        <v>261</v>
      </c>
      <c r="E24" s="467"/>
      <c r="F24" s="467"/>
      <c r="G24" s="467"/>
      <c r="H24" s="468"/>
    </row>
    <row r="25" spans="1:8" x14ac:dyDescent="0.15">
      <c r="A25" s="462"/>
      <c r="B25" s="463"/>
      <c r="C25" s="464"/>
      <c r="D25" s="469" t="s">
        <v>260</v>
      </c>
      <c r="E25" s="470"/>
      <c r="F25" s="470"/>
      <c r="G25" s="470"/>
      <c r="H25" s="471"/>
    </row>
    <row r="26" spans="1:8" x14ac:dyDescent="0.15">
      <c r="A26" s="456" t="s">
        <v>252</v>
      </c>
      <c r="B26" s="457"/>
      <c r="C26" s="458"/>
      <c r="D26" s="465" t="s">
        <v>259</v>
      </c>
      <c r="E26" s="465"/>
      <c r="F26" s="465"/>
      <c r="G26" s="465"/>
      <c r="H26" s="465"/>
    </row>
    <row r="27" spans="1:8" x14ac:dyDescent="0.15">
      <c r="A27" s="459"/>
      <c r="B27" s="460"/>
      <c r="C27" s="461"/>
      <c r="D27" s="466"/>
      <c r="E27" s="467"/>
      <c r="F27" s="467"/>
      <c r="G27" s="467"/>
      <c r="H27" s="468"/>
    </row>
    <row r="28" spans="1:8" x14ac:dyDescent="0.15">
      <c r="A28" s="462"/>
      <c r="B28" s="463"/>
      <c r="C28" s="464"/>
      <c r="D28" s="469"/>
      <c r="E28" s="470"/>
      <c r="F28" s="470"/>
      <c r="G28" s="470"/>
      <c r="H28" s="471"/>
    </row>
    <row r="29" spans="1:8" x14ac:dyDescent="0.15">
      <c r="A29" s="456" t="s">
        <v>253</v>
      </c>
      <c r="B29" s="457"/>
      <c r="C29" s="458"/>
      <c r="D29" s="465" t="s">
        <v>263</v>
      </c>
      <c r="E29" s="465"/>
      <c r="F29" s="465"/>
      <c r="G29" s="465"/>
      <c r="H29" s="465"/>
    </row>
    <row r="30" spans="1:8" x14ac:dyDescent="0.15">
      <c r="A30" s="459"/>
      <c r="B30" s="460"/>
      <c r="C30" s="461"/>
      <c r="D30" s="466"/>
      <c r="E30" s="467"/>
      <c r="F30" s="467"/>
      <c r="G30" s="467"/>
      <c r="H30" s="468"/>
    </row>
    <row r="31" spans="1:8" x14ac:dyDescent="0.15">
      <c r="A31" s="462"/>
      <c r="B31" s="463"/>
      <c r="C31" s="464"/>
      <c r="D31" s="469"/>
      <c r="E31" s="470"/>
      <c r="F31" s="470"/>
      <c r="G31" s="470"/>
      <c r="H31" s="471"/>
    </row>
    <row r="32" spans="1:8" x14ac:dyDescent="0.15">
      <c r="A32" s="456" t="s">
        <v>254</v>
      </c>
      <c r="B32" s="457"/>
      <c r="C32" s="458"/>
      <c r="D32" s="465" t="s">
        <v>264</v>
      </c>
      <c r="E32" s="465"/>
      <c r="F32" s="465"/>
      <c r="G32" s="465"/>
      <c r="H32" s="465"/>
    </row>
    <row r="33" spans="1:8" x14ac:dyDescent="0.15">
      <c r="A33" s="459"/>
      <c r="B33" s="460"/>
      <c r="C33" s="461"/>
      <c r="D33" s="466"/>
      <c r="E33" s="467"/>
      <c r="F33" s="467"/>
      <c r="G33" s="467"/>
      <c r="H33" s="468"/>
    </row>
    <row r="34" spans="1:8" x14ac:dyDescent="0.15">
      <c r="A34" s="462"/>
      <c r="B34" s="463"/>
      <c r="C34" s="464"/>
      <c r="D34" s="469"/>
      <c r="E34" s="470"/>
      <c r="F34" s="470"/>
      <c r="G34" s="470"/>
      <c r="H34" s="471"/>
    </row>
    <row r="35" spans="1:8" x14ac:dyDescent="0.15">
      <c r="A35" s="456" t="s">
        <v>255</v>
      </c>
      <c r="B35" s="457"/>
      <c r="C35" s="458"/>
      <c r="D35" s="465" t="s">
        <v>258</v>
      </c>
      <c r="E35" s="465"/>
      <c r="F35" s="465"/>
      <c r="G35" s="465"/>
      <c r="H35" s="465"/>
    </row>
    <row r="36" spans="1:8" x14ac:dyDescent="0.15">
      <c r="A36" s="459"/>
      <c r="B36" s="460"/>
      <c r="C36" s="461"/>
      <c r="D36" s="466"/>
      <c r="E36" s="467"/>
      <c r="F36" s="467"/>
      <c r="G36" s="467"/>
      <c r="H36" s="468"/>
    </row>
    <row r="37" spans="1:8" x14ac:dyDescent="0.15">
      <c r="A37" s="462"/>
      <c r="B37" s="463"/>
      <c r="C37" s="464"/>
      <c r="D37" s="469"/>
      <c r="E37" s="470"/>
      <c r="F37" s="470"/>
      <c r="G37" s="470"/>
      <c r="H37" s="471"/>
    </row>
    <row r="38" spans="1:8" x14ac:dyDescent="0.15">
      <c r="A38" s="456" t="s">
        <v>256</v>
      </c>
      <c r="B38" s="457"/>
      <c r="C38" s="458"/>
      <c r="D38" s="465"/>
      <c r="E38" s="465"/>
      <c r="F38" s="465"/>
      <c r="G38" s="465"/>
      <c r="H38" s="465"/>
    </row>
    <row r="39" spans="1:8" x14ac:dyDescent="0.15">
      <c r="A39" s="462"/>
      <c r="B39" s="463"/>
      <c r="C39" s="464"/>
      <c r="D39" s="469"/>
      <c r="E39" s="470"/>
      <c r="F39" s="470"/>
      <c r="G39" s="470"/>
      <c r="H39" s="471"/>
    </row>
  </sheetData>
  <mergeCells count="47">
    <mergeCell ref="A4:B4"/>
    <mergeCell ref="C4:G4"/>
    <mergeCell ref="A5:B5"/>
    <mergeCell ref="C5:G5"/>
    <mergeCell ref="A8:C8"/>
    <mergeCell ref="D8:H8"/>
    <mergeCell ref="A9:C10"/>
    <mergeCell ref="D9:H9"/>
    <mergeCell ref="D10:H10"/>
    <mergeCell ref="A11:C12"/>
    <mergeCell ref="D11:H11"/>
    <mergeCell ref="D12:H12"/>
    <mergeCell ref="A13:C14"/>
    <mergeCell ref="D13:H13"/>
    <mergeCell ref="D14:H14"/>
    <mergeCell ref="A15:C16"/>
    <mergeCell ref="D15:H15"/>
    <mergeCell ref="D16:H16"/>
    <mergeCell ref="A17:C18"/>
    <mergeCell ref="D17:H17"/>
    <mergeCell ref="D18:H18"/>
    <mergeCell ref="A19:C20"/>
    <mergeCell ref="D19:H19"/>
    <mergeCell ref="D20:H20"/>
    <mergeCell ref="A23:C25"/>
    <mergeCell ref="D23:H23"/>
    <mergeCell ref="D24:H24"/>
    <mergeCell ref="D25:H25"/>
    <mergeCell ref="A26:C28"/>
    <mergeCell ref="D26:H26"/>
    <mergeCell ref="D27:H27"/>
    <mergeCell ref="D28:H28"/>
    <mergeCell ref="A29:C31"/>
    <mergeCell ref="D29:H29"/>
    <mergeCell ref="D30:H30"/>
    <mergeCell ref="D31:H31"/>
    <mergeCell ref="A32:C34"/>
    <mergeCell ref="D32:H32"/>
    <mergeCell ref="D33:H33"/>
    <mergeCell ref="D34:H34"/>
    <mergeCell ref="A35:C37"/>
    <mergeCell ref="D35:H35"/>
    <mergeCell ref="D36:H36"/>
    <mergeCell ref="D37:H37"/>
    <mergeCell ref="A38:C39"/>
    <mergeCell ref="D38:H38"/>
    <mergeCell ref="D39:H39"/>
  </mergeCells>
  <phoneticPr fontId="4"/>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配分基準</vt:lpstr>
      <vt:lpstr>販売計画</vt:lpstr>
      <vt:lpstr>要望確認書</vt:lpstr>
      <vt:lpstr>収支計画</vt:lpstr>
      <vt:lpstr>付加価値額拡大計画</vt:lpstr>
      <vt:lpstr>サポート体制</vt:lpstr>
      <vt:lpstr>収支計画!Print_Area</vt:lpstr>
      <vt:lpstr>配分基準!Print_Area</vt:lpstr>
      <vt:lpstr>販売計画!Print_Area</vt:lpstr>
      <vt:lpstr>付加価値額拡大計画!Print_Area</vt:lpstr>
      <vt:lpstr>要望確認書!Print_Area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中国四国農政局</dc:creator>
  <cp:lastModifiedBy>藤田　紘輝</cp:lastModifiedBy>
  <cp:lastPrinted>2025-05-14T00:01:00Z</cp:lastPrinted>
  <dcterms:created xsi:type="dcterms:W3CDTF">2007-04-09T04:49:51Z</dcterms:created>
  <dcterms:modified xsi:type="dcterms:W3CDTF">2025-10-28T03:54:24Z</dcterms:modified>
</cp:coreProperties>
</file>