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group_new\上下水道課\上下水道G\ち　調査\公営企業\260309_【周知】令和６年度決算に係る経営比較分析表のＨＰ掲載日について\公表データ\"/>
    </mc:Choice>
  </mc:AlternateContent>
  <workbookProtection workbookAlgorithmName="SHA-512" workbookHashValue="q7pGrykWXtpRmj+pSeU3yr5L/RIhVpO1itQcuALX1EPvtFYgRnavcBd0uXExLuxsgx+hfxPEhb0NhEMZcfNq5g==" workbookSaltValue="MmjjlEGMNEIyy9WJ3itMMA==" workbookSpinCount="100000" lockStructure="1"/>
  <bookViews>
    <workbookView xWindow="0" yWindow="0" windowWidth="23040" windowHeight="1029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<sst xmlns="http://schemas.openxmlformats.org/spreadsheetml/2006/main" count="228" uniqueCount="112">
  <si>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</si>
  <si>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</si>
  <si>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</si>
  <si>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</si>
  <si>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</si>
  <si>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</si>
  <si>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</si>
  <si>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</si>
  <si>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</si>
  <si>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</si>
  <si>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</si>
  <si>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</si>
  <si>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</si>
  <si>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</si>
  <si>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</si>
  <si>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</si>
  <si>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</si>
  <si>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</si>
  <si>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</si>
  <si>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</si>
  <si>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</si>
  <si>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</si>
  <si>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</si>
  <si>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</si>
  <si>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</si>
  <si>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</si>
  <si>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</si>
  <si>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</si>
  <si>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</si>
  <si>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</si>
  <si>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</si>
  <si>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</si>
  <si>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</si>
  <si>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</si>
  <si>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</si>
  <si>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</si>
  <si>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</si>
  <si>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</si>
  <si>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</si>
  <si>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</si>
  <si>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</si>
  <si>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</si>
  <si>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</si>
  <si>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</si>
  <si>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</si>
  <si>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</si>
  <si>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</si>
  <si>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</si>
  <si>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</si>
  <si>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</si>
  <si>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</si>
  <si>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</si>
  <si>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</si>
  <si>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</si>
  <si>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</si>
  <si>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</si>
  <si>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</si>
  <si>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</si>
  <si>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</si>
  <si>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</si>
  <si>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</si>
  <si>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</si>
  <si>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</si>
  <si>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</si>
  <si>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</si>
  <si>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</si>
  <si>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</si>
  <si>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</si>
  <si>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</si>
  <si>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</si>
  <si>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</si>
  <si>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</si>
  <si>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</si>
  <si>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</si>
  <si>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</si>
  <si>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</si>
  <si>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</si>
  <si>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</si>
  <si>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</si>
  <si>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</si>
  <si>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</si>
  <si>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</si>
  <si>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</si>
  <si>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</si>
  <si>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</si>
  <si>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</si>
  <si>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</si>
  <si>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</si>
  <si>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</si>
  <si>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</si>
  <si>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</si>
  <si>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</si>
  <si>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</si>
  <si>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栗山町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</si>
  <si>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</si>
  <si>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</si>
  <si>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</si>
  <si>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</si>
  <si>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</si>
  <si>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</si>
  <si>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</si>
  <si>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</si>
  <si>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</si>
  <si>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</si>
  <si>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</si>
  <si>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</si>
  <si>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</si>
  <si>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</si>
  <si>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</si>
  <si>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①有形固定資産減価償却率は毎年上昇しており、老朽化の傾向が顕著である。計画的な配水管や機械設備等の更新を進めていく。
②・③管路経年化率・管路更新率　
布設から40年以上を経過する管路について、中期的な更新計画に基づき、漏水頻度や市街地における特定の口径以上の配水管を優先して実施しているが、経営上また施設を含めた更新計画の面から管路への集中的な更新投資が難しい状況にある。今後、導水管も耐用年数を迎えることから、更新計画の精査を行い、管路更新率の改善に努める。</t>
  </si>
  <si>
    <t>　給水人口の減少や水道施設及び管路の老朽化が進行するなか、持続的に安全な水道水の供給を行うため、令和6年度に改定した栗山町水道事業ビジョン及びアセットマネジメント等に基づき、経営の効率化と計画的な施設等の更新を推進し、安定した事業経営を行っていく必要がある。</t>
    <rPh sb="13" eb="14">
      <t>オヨ</t>
    </rPh>
    <rPh sb="48" eb="50">
      <t>レイワ</t>
    </rPh>
    <rPh sb="54" eb="56">
      <t>カイテイ</t>
    </rPh>
    <rPh sb="63" eb="65">
      <t>ジギョウ</t>
    </rPh>
    <rPh sb="69" eb="70">
      <t>オヨ</t>
    </rPh>
    <rPh sb="81" eb="82">
      <t>トウ</t>
    </rPh>
    <phoneticPr fontId="4"/>
  </si>
  <si>
    <t>①経常収支比率は100％未満であり、動力費など維持管理経費の増加伴い、単年度収支が赤字となった。将来的な人口減に伴う給水収益の減少が見込みまれるため、更なる経営効率化に努める必要がある。
②累積欠損金比率は発生していないが、将来的な人口減に伴う給水収益の減少が見込まれるため、更なる経営効率化に努める必要がある。
③流動比率は平均値を上回っており、企業債償還金が減少傾向にあり、今後も一定の改善が見込まれる。
④企業債残高対給水収益比率は平均値を上回っており、企業債残高は増加傾向にあり、かつ、給水収益も減少傾向となっていることから、比率は微増傾向となっている。今後、将来的な人口減に伴う給水収益の減少が見込まれるため、経営状況を踏まえた適切な投資規模による事業運営に努める必要がある。
⑤料金回収率は平均値を上回っているが、将来的な人口減に伴う給水収益の減少が見込まれるため、更なる経営効率化に努める必要がある。
⑥給水原価は平均値を上回っており、更なる経営効率化や老朽管更新事業等による有収率向上に努める必要がある。
⑦施設利用率は施設整備時の給水計画に対し大きく人口が減少したため、平均値を下回っており、施設・設備規模の適正化を検討する必要がある。
⑧有収率は類似団体平均値を上回っているが、今後も計画的な漏水調査や老朽管更新事業等を継続的に実施し、更なる有収率の向上に努める。</t>
    <rPh sb="12" eb="14">
      <t>ミマン</t>
    </rPh>
    <rPh sb="35" eb="40">
      <t>タンネンドシュウシ</t>
    </rPh>
    <rPh sb="41" eb="43">
      <t>アカジ</t>
    </rPh>
    <rPh sb="112" eb="115">
      <t>ショウライテキ</t>
    </rPh>
    <rPh sb="116" eb="119">
      <t>ジンコウゲン</t>
    </rPh>
    <rPh sb="120" eb="121">
      <t>トモナ</t>
    </rPh>
    <rPh sb="122" eb="124">
      <t>キュウスイ</t>
    </rPh>
    <rPh sb="124" eb="126">
      <t>シュウエキ</t>
    </rPh>
    <rPh sb="127" eb="129">
      <t>ゲンショウ</t>
    </rPh>
    <rPh sb="130" eb="132">
      <t>ミコ</t>
    </rPh>
    <rPh sb="141" eb="143">
      <t>ケイエイ</t>
    </rPh>
    <rPh sb="143" eb="146">
      <t>コウリツカ</t>
    </rPh>
    <rPh sb="147" eb="148">
      <t>ツト</t>
    </rPh>
    <rPh sb="150" eb="152">
      <t>ヒツヨウ</t>
    </rPh>
    <rPh sb="167" eb="169">
      <t>ウワマワ</t>
    </rPh>
    <rPh sb="174" eb="176">
      <t>キギョウ</t>
    </rPh>
    <rPh sb="176" eb="177">
      <t>サイ</t>
    </rPh>
    <rPh sb="177" eb="180">
      <t>ショウカンキン</t>
    </rPh>
    <rPh sb="181" eb="183">
      <t>ゲンショウ</t>
    </rPh>
    <rPh sb="183" eb="185">
      <t>ケイコウ</t>
    </rPh>
    <rPh sb="189" eb="191">
      <t>コンゴ</t>
    </rPh>
    <rPh sb="192" eb="194">
      <t>イッテイ</t>
    </rPh>
    <rPh sb="195" eb="197">
      <t>カイゼン</t>
    </rPh>
    <rPh sb="198" eb="200">
      <t>ミコ</t>
    </rPh>
    <rPh sb="247" eb="251">
      <t>キュウスイシュウエキ</t>
    </rPh>
    <rPh sb="252" eb="256">
      <t>ゲンショウケイコウ</t>
    </rPh>
    <rPh sb="267" eb="269">
      <t>ヒリツ</t>
    </rPh>
    <rPh sb="270" eb="272">
      <t>ビゾウ</t>
    </rPh>
    <rPh sb="272" eb="274">
      <t>ケイコウ</t>
    </rPh>
    <rPh sb="281" eb="283">
      <t>コンゴ</t>
    </rPh>
    <rPh sb="284" eb="287">
      <t>ショウライテキ</t>
    </rPh>
    <rPh sb="288" eb="290">
      <t>ジンコウ</t>
    </rPh>
    <rPh sb="290" eb="291">
      <t>ゲン</t>
    </rPh>
    <rPh sb="292" eb="293">
      <t>トモナ</t>
    </rPh>
    <rPh sb="294" eb="298">
      <t>キュウスイシュウエキ</t>
    </rPh>
    <rPh sb="299" eb="301">
      <t>ゲンショウ</t>
    </rPh>
    <rPh sb="302" eb="304">
      <t>ミコ</t>
    </rPh>
    <rPh sb="310" eb="312">
      <t>ケイエイ</t>
    </rPh>
    <rPh sb="312" eb="314">
      <t>ジョウキョウ</t>
    </rPh>
    <rPh sb="315" eb="316">
      <t>フ</t>
    </rPh>
    <rPh sb="319" eb="321">
      <t>テキセツ</t>
    </rPh>
    <rPh sb="322" eb="326">
      <t>トウシキボ</t>
    </rPh>
    <rPh sb="329" eb="331">
      <t>ジギョウ</t>
    </rPh>
    <rPh sb="331" eb="333">
      <t>ウンエイ</t>
    </rPh>
    <rPh sb="334" eb="335">
      <t>ツト</t>
    </rPh>
    <rPh sb="337" eb="339">
      <t>ヒツヨウ</t>
    </rPh>
    <rPh sb="363" eb="366">
      <t>ショウライテキ</t>
    </rPh>
    <rPh sb="381" eb="383">
      <t>ミコ</t>
    </rPh>
    <rPh sb="389" eb="390">
      <t>サラ</t>
    </rPh>
    <rPh sb="392" eb="394">
      <t>ケイエイ</t>
    </rPh>
    <rPh sb="394" eb="397">
      <t>コウリツカ</t>
    </rPh>
    <rPh sb="398" eb="399">
      <t>ツト</t>
    </rPh>
    <rPh sb="401" eb="403">
      <t>ヒツヨウ</t>
    </rPh>
    <rPh sb="425" eb="426">
      <t>サラ</t>
    </rPh>
    <rPh sb="428" eb="430">
      <t>ケイエイ</t>
    </rPh>
    <rPh sb="430" eb="433">
      <t>コウリツカ</t>
    </rPh>
    <rPh sb="434" eb="436">
      <t>ロウキュウ</t>
    </rPh>
    <rPh sb="436" eb="437">
      <t>カン</t>
    </rPh>
    <rPh sb="437" eb="439">
      <t>コウシン</t>
    </rPh>
    <rPh sb="439" eb="441">
      <t>ジギョウ</t>
    </rPh>
    <rPh sb="441" eb="442">
      <t>トウ</t>
    </rPh>
    <rPh sb="445" eb="448">
      <t>ユウシュウリツ</t>
    </rPh>
    <rPh sb="448" eb="450">
      <t>コウジョウ</t>
    </rPh>
    <rPh sb="451" eb="452">
      <t>ツト</t>
    </rPh>
    <rPh sb="454" eb="456">
      <t>ヒツヨウ</t>
    </rPh>
    <rPh sb="537" eb="540">
      <t>ヘイキンチ</t>
    </rPh>
    <rPh sb="541" eb="543">
      <t>ウワマワ</t>
    </rPh>
    <rPh sb="549" eb="551">
      <t>コンゴ</t>
    </rPh>
    <rPh sb="570" eb="573">
      <t>ケイゾクテキ</t>
    </rPh>
    <rPh sb="578" eb="579">
      <t>サラ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</si>
</sst>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1.27</c:v>
                </c:pt>
                <c:pt idx="1">
                  <c:v>0.84</c:v>
                </c:pt>
                <c:pt idx="2">
                  <c:v>1.1499999999999999</c:v>
                </c:pt>
                <c:pt idx="3">
                  <c:v>1.59</c:v>
                </c:pt>
                <c:pt idx="4">
                  <c:v>0.82</c:v>
                </c:pt>
              </c:numCache>
            </c:numRef>
          </c:val>
          <c:extLst>
            <c:ext xmlns:c16="http://schemas.microsoft.com/office/drawing/2014/chart" uri="{C3380CC4-5D6E-409C-BE32-E72D297353CC}">
              <c16:uniqueId val="{00000000-1C96-4FFC-97CB-08F4C7FD170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1C96-4FFC-97CB-08F4C7FD170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39.590000000000003</c:v>
                </c:pt>
                <c:pt idx="1">
                  <c:v>38.9</c:v>
                </c:pt>
                <c:pt idx="2">
                  <c:v>38.270000000000003</c:v>
                </c:pt>
                <c:pt idx="3">
                  <c:v>38.06</c:v>
                </c:pt>
                <c:pt idx="4">
                  <c:v>37.07</c:v>
                </c:pt>
              </c:numCache>
            </c:numRef>
          </c:val>
          <c:extLst>
            <c:ext xmlns:c16="http://schemas.microsoft.com/office/drawing/2014/chart" uri="{C3380CC4-5D6E-409C-BE32-E72D297353CC}">
              <c16:uniqueId val="{00000000-E366-4615-B324-F85E9FCAAA5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E366-4615-B324-F85E9FCAAA5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82.98</c:v>
                </c:pt>
                <c:pt idx="1">
                  <c:v>82.97</c:v>
                </c:pt>
                <c:pt idx="2">
                  <c:v>82.31</c:v>
                </c:pt>
                <c:pt idx="3">
                  <c:v>82.23</c:v>
                </c:pt>
                <c:pt idx="4">
                  <c:v>82.05</c:v>
                </c:pt>
              </c:numCache>
            </c:numRef>
          </c:val>
          <c:extLst>
            <c:ext xmlns:c16="http://schemas.microsoft.com/office/drawing/2014/chart" uri="{C3380CC4-5D6E-409C-BE32-E72D297353CC}">
              <c16:uniqueId val="{00000000-CE4A-40BA-BA88-D5DF0EB0CDD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CE4A-40BA-BA88-D5DF0EB0CDD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105.13</c:v>
                </c:pt>
                <c:pt idx="1">
                  <c:v>105</c:v>
                </c:pt>
                <c:pt idx="2">
                  <c:v>98.92</c:v>
                </c:pt>
                <c:pt idx="3">
                  <c:v>102.57</c:v>
                </c:pt>
                <c:pt idx="4">
                  <c:v>98.93</c:v>
                </c:pt>
              </c:numCache>
            </c:numRef>
          </c:val>
          <c:extLst>
            <c:ext xmlns:c16="http://schemas.microsoft.com/office/drawing/2014/chart" uri="{C3380CC4-5D6E-409C-BE32-E72D297353CC}">
              <c16:uniqueId val="{00000000-7FF1-4D07-A351-2C92A760B2D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7FF1-4D07-A351-2C92A760B2D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47.77</c:v>
                </c:pt>
                <c:pt idx="1">
                  <c:v>48.78</c:v>
                </c:pt>
                <c:pt idx="2">
                  <c:v>49.74</c:v>
                </c:pt>
                <c:pt idx="3">
                  <c:v>50.32</c:v>
                </c:pt>
                <c:pt idx="4">
                  <c:v>51.1</c:v>
                </c:pt>
              </c:numCache>
            </c:numRef>
          </c:val>
          <c:extLst>
            <c:ext xmlns:c16="http://schemas.microsoft.com/office/drawing/2014/chart" uri="{C3380CC4-5D6E-409C-BE32-E72D297353CC}">
              <c16:uniqueId val="{00000000-46AC-4664-894E-71BEBD517B7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46AC-4664-894E-71BEBD517B7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23.68</c:v>
                </c:pt>
                <c:pt idx="1">
                  <c:v>22.93</c:v>
                </c:pt>
                <c:pt idx="2">
                  <c:v>21.86</c:v>
                </c:pt>
                <c:pt idx="3">
                  <c:v>23.69</c:v>
                </c:pt>
                <c:pt idx="4">
                  <c:v>24.33</c:v>
                </c:pt>
              </c:numCache>
            </c:numRef>
          </c:val>
          <c:extLst>
            <c:ext xmlns:c16="http://schemas.microsoft.com/office/drawing/2014/chart" uri="{C3380CC4-5D6E-409C-BE32-E72D297353CC}">
              <c16:uniqueId val="{00000000-0A0D-4810-AD7D-69B07F92CE8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0A0D-4810-AD7D-69B07F92CE8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90-413E-BFEE-2E6E2979D2C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8E90-413E-BFEE-2E6E2979D2C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202.19</c:v>
                </c:pt>
                <c:pt idx="1">
                  <c:v>249.92</c:v>
                </c:pt>
                <c:pt idx="2">
                  <c:v>330.4</c:v>
                </c:pt>
                <c:pt idx="3">
                  <c:v>351.15</c:v>
                </c:pt>
                <c:pt idx="4">
                  <c:v>370.08</c:v>
                </c:pt>
              </c:numCache>
            </c:numRef>
          </c:val>
          <c:extLst>
            <c:ext xmlns:c16="http://schemas.microsoft.com/office/drawing/2014/chart" uri="{C3380CC4-5D6E-409C-BE32-E72D297353CC}">
              <c16:uniqueId val="{00000000-BA4E-419B-A044-633C588BD04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BA4E-419B-A044-633C588BD04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570.44000000000005</c:v>
                </c:pt>
                <c:pt idx="1">
                  <c:v>574.29</c:v>
                </c:pt>
                <c:pt idx="2">
                  <c:v>556.44000000000005</c:v>
                </c:pt>
                <c:pt idx="3">
                  <c:v>582.46</c:v>
                </c:pt>
                <c:pt idx="4">
                  <c:v>622.71</c:v>
                </c:pt>
              </c:numCache>
            </c:numRef>
          </c:val>
          <c:extLst>
            <c:ext xmlns:c16="http://schemas.microsoft.com/office/drawing/2014/chart" uri="{C3380CC4-5D6E-409C-BE32-E72D297353CC}">
              <c16:uniqueId val="{00000000-8A6B-4C77-8901-789879948C9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8A6B-4C77-8901-789879948C9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104.82</c:v>
                </c:pt>
                <c:pt idx="1">
                  <c:v>102.42</c:v>
                </c:pt>
                <c:pt idx="2">
                  <c:v>100.46</c:v>
                </c:pt>
                <c:pt idx="3">
                  <c:v>104.25</c:v>
                </c:pt>
                <c:pt idx="4">
                  <c:v>102.28</c:v>
                </c:pt>
              </c:numCache>
            </c:numRef>
          </c:val>
          <c:extLst>
            <c:ext xmlns:c16="http://schemas.microsoft.com/office/drawing/2014/chart" uri="{C3380CC4-5D6E-409C-BE32-E72D297353CC}">
              <c16:uniqueId val="{00000000-8C72-4305-8998-D25EA05E327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8C72-4305-8998-D25EA05E327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254.78</c:v>
                </c:pt>
                <c:pt idx="1">
                  <c:v>256.92</c:v>
                </c:pt>
                <c:pt idx="2">
                  <c:v>273.08</c:v>
                </c:pt>
                <c:pt idx="3">
                  <c:v>262.58</c:v>
                </c:pt>
                <c:pt idx="4">
                  <c:v>268.5</c:v>
                </c:pt>
              </c:numCache>
            </c:numRef>
          </c:val>
          <c:extLst>
            <c:ext xmlns:c16="http://schemas.microsoft.com/office/drawing/2014/chart" uri="{C3380CC4-5D6E-409C-BE32-E72D297353CC}">
              <c16:uniqueId val="{00000000-DEB4-4C4C-846B-15754607DBE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DEB4-4C4C-846B-15754607DBE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栗山町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10653</v>
      </c>
      <c r="AM8" s="44"/>
      <c r="AN8" s="44"/>
      <c r="AO8" s="44"/>
      <c r="AP8" s="44"/>
      <c r="AQ8" s="44"/>
      <c r="AR8" s="44"/>
      <c r="AS8" s="44"/>
      <c r="AT8" s="45">
        <f>データ!$S$6</f>
        <v>203.93</v>
      </c>
      <c r="AU8" s="46"/>
      <c r="AV8" s="46"/>
      <c r="AW8" s="46"/>
      <c r="AX8" s="46"/>
      <c r="AY8" s="46"/>
      <c r="AZ8" s="46"/>
      <c r="BA8" s="46"/>
      <c r="BB8" s="47">
        <f>データ!$T$6</f>
        <v>52.24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61.44</v>
      </c>
      <c r="J10" s="46"/>
      <c r="K10" s="46"/>
      <c r="L10" s="46"/>
      <c r="M10" s="46"/>
      <c r="N10" s="46"/>
      <c r="O10" s="80"/>
      <c r="P10" s="47">
        <f>データ!$P$6</f>
        <v>99.71</v>
      </c>
      <c r="Q10" s="47"/>
      <c r="R10" s="47"/>
      <c r="S10" s="47"/>
      <c r="T10" s="47"/>
      <c r="U10" s="47"/>
      <c r="V10" s="47"/>
      <c r="W10" s="44">
        <f>データ!$Q$6</f>
        <v>5693</v>
      </c>
      <c r="X10" s="44"/>
      <c r="Y10" s="44"/>
      <c r="Z10" s="44"/>
      <c r="AA10" s="44"/>
      <c r="AB10" s="44"/>
      <c r="AC10" s="44"/>
      <c r="AD10" s="2"/>
      <c r="AE10" s="2"/>
      <c r="AF10" s="2"/>
      <c r="AG10" s="2"/>
      <c r="AH10" s="2"/>
      <c r="AI10" s="2"/>
      <c r="AJ10" s="2"/>
      <c r="AK10" s="2"/>
      <c r="AL10" s="44">
        <f>データ!$U$6</f>
        <v>10500</v>
      </c>
      <c r="AM10" s="44"/>
      <c r="AN10" s="44"/>
      <c r="AO10" s="44"/>
      <c r="AP10" s="44"/>
      <c r="AQ10" s="44"/>
      <c r="AR10" s="44"/>
      <c r="AS10" s="44"/>
      <c r="AT10" s="45">
        <f>データ!$V$6</f>
        <v>87.68</v>
      </c>
      <c r="AU10" s="46"/>
      <c r="AV10" s="46"/>
      <c r="AW10" s="46"/>
      <c r="AX10" s="46"/>
      <c r="AY10" s="46"/>
      <c r="AZ10" s="46"/>
      <c r="BA10" s="46"/>
      <c r="BB10" s="47">
        <f>データ!$W$6</f>
        <v>119.75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Cwz3dfFAl2rYmUX30PbiRaZrAusvaFFiLfoU9/+ItvltUE5+7KjiX3yJHrOlpFexxUDifeqb4BiNam4Q4D7nQ==" saltValue="MfiASOkGAqxReImnZJKty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14290</v>
      </c>
      <c r="D6" s="20">
        <f t="shared" si="3"/>
        <v>46</v>
      </c>
      <c r="E6" s="20">
        <f t="shared" si="3"/>
        <v>1</v>
      </c>
      <c r="F6" s="20">
        <f t="shared" si="3"/>
        <v>0</v>
      </c>
      <c r="G6" s="20">
        <f t="shared" si="3"/>
        <v>1</v>
      </c>
      <c r="H6" s="20" t="str">
        <f t="shared" si="3"/>
        <v>北海道　栗山町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61.44</v>
      </c>
      <c r="P6" s="21">
        <f t="shared" si="3"/>
        <v>99.71</v>
      </c>
      <c r="Q6" s="21">
        <f t="shared" si="3"/>
        <v>5693</v>
      </c>
      <c r="R6" s="21">
        <f t="shared" si="3"/>
        <v>10653</v>
      </c>
      <c r="S6" s="21">
        <f t="shared" si="3"/>
        <v>203.93</v>
      </c>
      <c r="T6" s="21">
        <f t="shared" si="3"/>
        <v>52.24</v>
      </c>
      <c r="U6" s="21">
        <f t="shared" si="3"/>
        <v>10500</v>
      </c>
      <c r="V6" s="21">
        <f t="shared" si="3"/>
        <v>87.68</v>
      </c>
      <c r="W6" s="21">
        <f t="shared" si="3"/>
        <v>119.75</v>
      </c>
      <c r="X6" s="22">
        <f>IF(X7="",NA(),X7)</f>
        <v>105.13</v>
      </c>
      <c r="Y6" s="22">
        <f t="shared" ref="Y6:AG6" si="4">IF(Y7="",NA(),Y7)</f>
        <v>105</v>
      </c>
      <c r="Z6" s="22">
        <f t="shared" si="4"/>
        <v>98.92</v>
      </c>
      <c r="AA6" s="22">
        <f t="shared" si="4"/>
        <v>102.57</v>
      </c>
      <c r="AB6" s="22">
        <f t="shared" si="4"/>
        <v>98.93</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202.19</v>
      </c>
      <c r="AU6" s="22">
        <f t="shared" ref="AU6:BC6" si="6">IF(AU7="",NA(),AU7)</f>
        <v>249.92</v>
      </c>
      <c r="AV6" s="22">
        <f t="shared" si="6"/>
        <v>330.4</v>
      </c>
      <c r="AW6" s="22">
        <f t="shared" si="6"/>
        <v>351.15</v>
      </c>
      <c r="AX6" s="22">
        <f t="shared" si="6"/>
        <v>370.08</v>
      </c>
      <c r="AY6" s="22">
        <f t="shared" si="6"/>
        <v>371.81</v>
      </c>
      <c r="AZ6" s="22">
        <f t="shared" si="6"/>
        <v>384.23</v>
      </c>
      <c r="BA6" s="22">
        <f t="shared" si="6"/>
        <v>364.3</v>
      </c>
      <c r="BB6" s="22">
        <f t="shared" si="6"/>
        <v>378.87</v>
      </c>
      <c r="BC6" s="22">
        <f t="shared" si="6"/>
        <v>362.35</v>
      </c>
      <c r="BD6" s="21" t="str">
        <f>IF(BD7="","",IF(BD7="-","【-】","【"&amp;SUBSTITUTE(TEXT(BD7,"#,##0.00"),"-","△")&amp;"】"))</f>
        <v>【239.69】</v>
      </c>
      <c r="BE6" s="22">
        <f>IF(BE7="",NA(),BE7)</f>
        <v>570.44000000000005</v>
      </c>
      <c r="BF6" s="22">
        <f t="shared" ref="BF6:BN6" si="7">IF(BF7="",NA(),BF7)</f>
        <v>574.29</v>
      </c>
      <c r="BG6" s="22">
        <f t="shared" si="7"/>
        <v>556.44000000000005</v>
      </c>
      <c r="BH6" s="22">
        <f t="shared" si="7"/>
        <v>582.46</v>
      </c>
      <c r="BI6" s="22">
        <f t="shared" si="7"/>
        <v>622.71</v>
      </c>
      <c r="BJ6" s="22">
        <f t="shared" si="7"/>
        <v>465.85</v>
      </c>
      <c r="BK6" s="22">
        <f t="shared" si="7"/>
        <v>439.43</v>
      </c>
      <c r="BL6" s="22">
        <f t="shared" si="7"/>
        <v>438.41</v>
      </c>
      <c r="BM6" s="22">
        <f t="shared" si="7"/>
        <v>430.23</v>
      </c>
      <c r="BN6" s="22">
        <f t="shared" si="7"/>
        <v>429.24</v>
      </c>
      <c r="BO6" s="21" t="str">
        <f>IF(BO7="","",IF(BO7="-","【-】","【"&amp;SUBSTITUTE(TEXT(BO7,"#,##0.00"),"-","△")&amp;"】"))</f>
        <v>【264.86】</v>
      </c>
      <c r="BP6" s="22">
        <f>IF(BP7="",NA(),BP7)</f>
        <v>104.82</v>
      </c>
      <c r="BQ6" s="22">
        <f t="shared" ref="BQ6:BY6" si="8">IF(BQ7="",NA(),BQ7)</f>
        <v>102.42</v>
      </c>
      <c r="BR6" s="22">
        <f t="shared" si="8"/>
        <v>100.46</v>
      </c>
      <c r="BS6" s="22">
        <f t="shared" si="8"/>
        <v>104.25</v>
      </c>
      <c r="BT6" s="22">
        <f t="shared" si="8"/>
        <v>102.28</v>
      </c>
      <c r="BU6" s="22">
        <f t="shared" si="8"/>
        <v>92.39</v>
      </c>
      <c r="BV6" s="22">
        <f t="shared" si="8"/>
        <v>94.41</v>
      </c>
      <c r="BW6" s="22">
        <f t="shared" si="8"/>
        <v>90.96</v>
      </c>
      <c r="BX6" s="22">
        <f t="shared" si="8"/>
        <v>90.66</v>
      </c>
      <c r="BY6" s="22">
        <f t="shared" si="8"/>
        <v>90.78</v>
      </c>
      <c r="BZ6" s="21" t="str">
        <f>IF(BZ7="","",IF(BZ7="-","【-】","【"&amp;SUBSTITUTE(TEXT(BZ7,"#,##0.00"),"-","△")&amp;"】"))</f>
        <v>【97.59】</v>
      </c>
      <c r="CA6" s="22">
        <f>IF(CA7="",NA(),CA7)</f>
        <v>254.78</v>
      </c>
      <c r="CB6" s="22">
        <f t="shared" ref="CB6:CJ6" si="9">IF(CB7="",NA(),CB7)</f>
        <v>256.92</v>
      </c>
      <c r="CC6" s="22">
        <f t="shared" si="9"/>
        <v>273.08</v>
      </c>
      <c r="CD6" s="22">
        <f t="shared" si="9"/>
        <v>262.58</v>
      </c>
      <c r="CE6" s="22">
        <f t="shared" si="9"/>
        <v>268.5</v>
      </c>
      <c r="CF6" s="22">
        <f t="shared" si="9"/>
        <v>192.98</v>
      </c>
      <c r="CG6" s="22">
        <f t="shared" si="9"/>
        <v>192.13</v>
      </c>
      <c r="CH6" s="22">
        <f t="shared" si="9"/>
        <v>197.04</v>
      </c>
      <c r="CI6" s="22">
        <f t="shared" si="9"/>
        <v>199.33</v>
      </c>
      <c r="CJ6" s="22">
        <f t="shared" si="9"/>
        <v>202.75</v>
      </c>
      <c r="CK6" s="21" t="str">
        <f>IF(CK7="","",IF(CK7="-","【-】","【"&amp;SUBSTITUTE(TEXT(CK7,"#,##0.00"),"-","△")&amp;"】"))</f>
        <v>【181.66】</v>
      </c>
      <c r="CL6" s="22">
        <f>IF(CL7="",NA(),CL7)</f>
        <v>39.590000000000003</v>
      </c>
      <c r="CM6" s="22">
        <f t="shared" ref="CM6:CU6" si="10">IF(CM7="",NA(),CM7)</f>
        <v>38.9</v>
      </c>
      <c r="CN6" s="22">
        <f t="shared" si="10"/>
        <v>38.270000000000003</v>
      </c>
      <c r="CO6" s="22">
        <f t="shared" si="10"/>
        <v>38.06</v>
      </c>
      <c r="CP6" s="22">
        <f t="shared" si="10"/>
        <v>37.07</v>
      </c>
      <c r="CQ6" s="22">
        <f t="shared" si="10"/>
        <v>54.43</v>
      </c>
      <c r="CR6" s="22">
        <f t="shared" si="10"/>
        <v>53.87</v>
      </c>
      <c r="CS6" s="22">
        <f t="shared" si="10"/>
        <v>54.49</v>
      </c>
      <c r="CT6" s="22">
        <f t="shared" si="10"/>
        <v>54.8</v>
      </c>
      <c r="CU6" s="22">
        <f t="shared" si="10"/>
        <v>55.47</v>
      </c>
      <c r="CV6" s="21" t="str">
        <f>IF(CV7="","",IF(CV7="-","【-】","【"&amp;SUBSTITUTE(TEXT(CV7,"#,##0.00"),"-","△")&amp;"】"))</f>
        <v>【60.21】</v>
      </c>
      <c r="CW6" s="22">
        <f>IF(CW7="",NA(),CW7)</f>
        <v>82.98</v>
      </c>
      <c r="CX6" s="22">
        <f t="shared" ref="CX6:DF6" si="11">IF(CX7="",NA(),CX7)</f>
        <v>82.97</v>
      </c>
      <c r="CY6" s="22">
        <f t="shared" si="11"/>
        <v>82.31</v>
      </c>
      <c r="CZ6" s="22">
        <f t="shared" si="11"/>
        <v>82.23</v>
      </c>
      <c r="DA6" s="22">
        <f t="shared" si="11"/>
        <v>82.05</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47.77</v>
      </c>
      <c r="DI6" s="22">
        <f t="shared" ref="DI6:DQ6" si="12">IF(DI7="",NA(),DI7)</f>
        <v>48.78</v>
      </c>
      <c r="DJ6" s="22">
        <f t="shared" si="12"/>
        <v>49.74</v>
      </c>
      <c r="DK6" s="22">
        <f t="shared" si="12"/>
        <v>50.32</v>
      </c>
      <c r="DL6" s="22">
        <f t="shared" si="12"/>
        <v>51.1</v>
      </c>
      <c r="DM6" s="22">
        <f t="shared" si="12"/>
        <v>49.39</v>
      </c>
      <c r="DN6" s="22">
        <f t="shared" si="12"/>
        <v>50.75</v>
      </c>
      <c r="DO6" s="22">
        <f t="shared" si="12"/>
        <v>51.72</v>
      </c>
      <c r="DP6" s="22">
        <f t="shared" si="12"/>
        <v>52.27</v>
      </c>
      <c r="DQ6" s="22">
        <f t="shared" si="12"/>
        <v>52.87</v>
      </c>
      <c r="DR6" s="21" t="str">
        <f>IF(DR7="","",IF(DR7="-","【-】","【"&amp;SUBSTITUTE(TEXT(DR7,"#,##0.00"),"-","△")&amp;"】"))</f>
        <v>【52.41】</v>
      </c>
      <c r="DS6" s="22">
        <f>IF(DS7="",NA(),DS7)</f>
        <v>23.68</v>
      </c>
      <c r="DT6" s="22">
        <f t="shared" ref="DT6:EB6" si="13">IF(DT7="",NA(),DT7)</f>
        <v>22.93</v>
      </c>
      <c r="DU6" s="22">
        <f t="shared" si="13"/>
        <v>21.86</v>
      </c>
      <c r="DV6" s="22">
        <f t="shared" si="13"/>
        <v>23.69</v>
      </c>
      <c r="DW6" s="22">
        <f t="shared" si="13"/>
        <v>24.33</v>
      </c>
      <c r="DX6" s="22">
        <f t="shared" si="13"/>
        <v>18.57</v>
      </c>
      <c r="DY6" s="22">
        <f t="shared" si="13"/>
        <v>21.14</v>
      </c>
      <c r="DZ6" s="22">
        <f t="shared" si="13"/>
        <v>22.12</v>
      </c>
      <c r="EA6" s="22">
        <f t="shared" si="13"/>
        <v>25.67</v>
      </c>
      <c r="EB6" s="22">
        <f t="shared" si="13"/>
        <v>26.86</v>
      </c>
      <c r="EC6" s="21" t="str">
        <f>IF(EC7="","",IF(EC7="-","【-】","【"&amp;SUBSTITUTE(TEXT(EC7,"#,##0.00"),"-","△")&amp;"】"))</f>
        <v>【26.78】</v>
      </c>
      <c r="ED6" s="22">
        <f>IF(ED7="",NA(),ED7)</f>
        <v>1.27</v>
      </c>
      <c r="EE6" s="22">
        <f t="shared" ref="EE6:EM6" si="14">IF(EE7="",NA(),EE7)</f>
        <v>0.84</v>
      </c>
      <c r="EF6" s="22">
        <f t="shared" si="14"/>
        <v>1.1499999999999999</v>
      </c>
      <c r="EG6" s="22">
        <f t="shared" si="14"/>
        <v>1.59</v>
      </c>
      <c r="EH6" s="22">
        <f t="shared" si="14"/>
        <v>0.82</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14290</v>
      </c>
      <c r="D7" s="24">
        <v>46</v>
      </c>
      <c r="E7" s="24">
        <v>1</v>
      </c>
      <c r="F7" s="24">
        <v>0</v>
      </c>
      <c r="G7" s="24">
        <v>1</v>
      </c>
      <c r="H7" s="24" t="s">
        <v>93</v>
      </c>
      <c r="I7" s="24" t="s">
        <v>94</v>
      </c>
      <c r="J7" s="24" t="s">
        <v>95</v>
      </c>
      <c r="K7" s="24" t="s">
        <v>96</v>
      </c>
      <c r="L7" s="24" t="s">
        <v>97</v>
      </c>
      <c r="M7" s="24" t="s">
        <v>98</v>
      </c>
      <c r="N7" s="25" t="s">
        <v>99</v>
      </c>
      <c r="O7" s="25">
        <v>61.44</v>
      </c>
      <c r="P7" s="25">
        <v>99.71</v>
      </c>
      <c r="Q7" s="25">
        <v>5693</v>
      </c>
      <c r="R7" s="25">
        <v>10653</v>
      </c>
      <c r="S7" s="25">
        <v>203.93</v>
      </c>
      <c r="T7" s="25">
        <v>52.24</v>
      </c>
      <c r="U7" s="25">
        <v>10500</v>
      </c>
      <c r="V7" s="25">
        <v>87.68</v>
      </c>
      <c r="W7" s="25">
        <v>119.75</v>
      </c>
      <c r="X7" s="25">
        <v>105.13</v>
      </c>
      <c r="Y7" s="25">
        <v>105</v>
      </c>
      <c r="Z7" s="25">
        <v>98.92</v>
      </c>
      <c r="AA7" s="25">
        <v>102.57</v>
      </c>
      <c r="AB7" s="25">
        <v>98.93</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202.19</v>
      </c>
      <c r="AU7" s="25">
        <v>249.92</v>
      </c>
      <c r="AV7" s="25">
        <v>330.4</v>
      </c>
      <c r="AW7" s="25">
        <v>351.15</v>
      </c>
      <c r="AX7" s="25">
        <v>370.08</v>
      </c>
      <c r="AY7" s="25">
        <v>371.81</v>
      </c>
      <c r="AZ7" s="25">
        <v>384.23</v>
      </c>
      <c r="BA7" s="25">
        <v>364.3</v>
      </c>
      <c r="BB7" s="25">
        <v>378.87</v>
      </c>
      <c r="BC7" s="25">
        <v>362.35</v>
      </c>
      <c r="BD7" s="25">
        <v>239.69</v>
      </c>
      <c r="BE7" s="25">
        <v>570.44000000000005</v>
      </c>
      <c r="BF7" s="25">
        <v>574.29</v>
      </c>
      <c r="BG7" s="25">
        <v>556.44000000000005</v>
      </c>
      <c r="BH7" s="25">
        <v>582.46</v>
      </c>
      <c r="BI7" s="25">
        <v>622.71</v>
      </c>
      <c r="BJ7" s="25">
        <v>465.85</v>
      </c>
      <c r="BK7" s="25">
        <v>439.43</v>
      </c>
      <c r="BL7" s="25">
        <v>438.41</v>
      </c>
      <c r="BM7" s="25">
        <v>430.23</v>
      </c>
      <c r="BN7" s="25">
        <v>429.24</v>
      </c>
      <c r="BO7" s="25">
        <v>264.86</v>
      </c>
      <c r="BP7" s="25">
        <v>104.82</v>
      </c>
      <c r="BQ7" s="25">
        <v>102.42</v>
      </c>
      <c r="BR7" s="25">
        <v>100.46</v>
      </c>
      <c r="BS7" s="25">
        <v>104.25</v>
      </c>
      <c r="BT7" s="25">
        <v>102.28</v>
      </c>
      <c r="BU7" s="25">
        <v>92.39</v>
      </c>
      <c r="BV7" s="25">
        <v>94.41</v>
      </c>
      <c r="BW7" s="25">
        <v>90.96</v>
      </c>
      <c r="BX7" s="25">
        <v>90.66</v>
      </c>
      <c r="BY7" s="25">
        <v>90.78</v>
      </c>
      <c r="BZ7" s="25">
        <v>97.59</v>
      </c>
      <c r="CA7" s="25">
        <v>254.78</v>
      </c>
      <c r="CB7" s="25">
        <v>256.92</v>
      </c>
      <c r="CC7" s="25">
        <v>273.08</v>
      </c>
      <c r="CD7" s="25">
        <v>262.58</v>
      </c>
      <c r="CE7" s="25">
        <v>268.5</v>
      </c>
      <c r="CF7" s="25">
        <v>192.98</v>
      </c>
      <c r="CG7" s="25">
        <v>192.13</v>
      </c>
      <c r="CH7" s="25">
        <v>197.04</v>
      </c>
      <c r="CI7" s="25">
        <v>199.33</v>
      </c>
      <c r="CJ7" s="25">
        <v>202.75</v>
      </c>
      <c r="CK7" s="25">
        <v>181.66</v>
      </c>
      <c r="CL7" s="25">
        <v>39.590000000000003</v>
      </c>
      <c r="CM7" s="25">
        <v>38.9</v>
      </c>
      <c r="CN7" s="25">
        <v>38.270000000000003</v>
      </c>
      <c r="CO7" s="25">
        <v>38.06</v>
      </c>
      <c r="CP7" s="25">
        <v>37.07</v>
      </c>
      <c r="CQ7" s="25">
        <v>54.43</v>
      </c>
      <c r="CR7" s="25">
        <v>53.87</v>
      </c>
      <c r="CS7" s="25">
        <v>54.49</v>
      </c>
      <c r="CT7" s="25">
        <v>54.8</v>
      </c>
      <c r="CU7" s="25">
        <v>55.47</v>
      </c>
      <c r="CV7" s="25">
        <v>60.21</v>
      </c>
      <c r="CW7" s="25">
        <v>82.98</v>
      </c>
      <c r="CX7" s="25">
        <v>82.97</v>
      </c>
      <c r="CY7" s="25">
        <v>82.31</v>
      </c>
      <c r="CZ7" s="25">
        <v>82.23</v>
      </c>
      <c r="DA7" s="25">
        <v>82.05</v>
      </c>
      <c r="DB7" s="25">
        <v>79.44</v>
      </c>
      <c r="DC7" s="25">
        <v>79.489999999999995</v>
      </c>
      <c r="DD7" s="25">
        <v>78.8</v>
      </c>
      <c r="DE7" s="25">
        <v>77.98</v>
      </c>
      <c r="DF7" s="25">
        <v>76.97</v>
      </c>
      <c r="DG7" s="25">
        <v>89.21</v>
      </c>
      <c r="DH7" s="25">
        <v>47.77</v>
      </c>
      <c r="DI7" s="25">
        <v>48.78</v>
      </c>
      <c r="DJ7" s="25">
        <v>49.74</v>
      </c>
      <c r="DK7" s="25">
        <v>50.32</v>
      </c>
      <c r="DL7" s="25">
        <v>51.1</v>
      </c>
      <c r="DM7" s="25">
        <v>49.39</v>
      </c>
      <c r="DN7" s="25">
        <v>50.75</v>
      </c>
      <c r="DO7" s="25">
        <v>51.72</v>
      </c>
      <c r="DP7" s="25">
        <v>52.27</v>
      </c>
      <c r="DQ7" s="25">
        <v>52.87</v>
      </c>
      <c r="DR7" s="25">
        <v>52.41</v>
      </c>
      <c r="DS7" s="25">
        <v>23.68</v>
      </c>
      <c r="DT7" s="25">
        <v>22.93</v>
      </c>
      <c r="DU7" s="25">
        <v>21.86</v>
      </c>
      <c r="DV7" s="25">
        <v>23.69</v>
      </c>
      <c r="DW7" s="25">
        <v>24.33</v>
      </c>
      <c r="DX7" s="25">
        <v>18.57</v>
      </c>
      <c r="DY7" s="25">
        <v>21.14</v>
      </c>
      <c r="DZ7" s="25">
        <v>22.12</v>
      </c>
      <c r="EA7" s="25">
        <v>25.67</v>
      </c>
      <c r="EB7" s="25">
        <v>26.86</v>
      </c>
      <c r="EC7" s="25">
        <v>26.78</v>
      </c>
      <c r="ED7" s="25">
        <v>1.27</v>
      </c>
      <c r="EE7" s="25">
        <v>0.84</v>
      </c>
      <c r="EF7" s="25">
        <v>1.1499999999999999</v>
      </c>
      <c r="EG7" s="25">
        <v>1.59</v>
      </c>
      <c r="EH7" s="25">
        <v>0.82</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高野瀬　大和</cp:lastModifiedBy>
  <cp:lastPrinted>2026-02-03T06:08:24Z</cp:lastPrinted>
  <dcterms:created xsi:type="dcterms:W3CDTF">2025-12-12T09:09:28Z</dcterms:created>
  <dcterms:modified xsi:type="dcterms:W3CDTF">2026-03-09T02:09:27Z</dcterms:modified>
  <cp:category/>
</cp:coreProperties>
</file>