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1\group_new\上下水道課\上下水道G\ち　調査\公営企業\260309_【周知】令和６年度決算に係る経営比較分析表のＨＰ掲載日について\公表データ\"/>
    </mc:Choice>
  </mc:AlternateContent>
  <workbookProtection workbookAlgorithmName="SHA-512" workbookHashValue="cH53LmYXwjsTAXMF8+WohWRtJFo9D1wsL/2hFE0ZVbNhTJLJGUXugfbpGEtwzmpgrUU8DmLIJdDRBX+vcqyj9Q==" workbookSaltValue="jvyVN0T5yeBNmoazRT3Rug==" workbookSpinCount="100000" lockStructure="1"/>
  <bookViews>
    <workbookView xWindow="0" yWindow="0" windowWidth="28800" windowHeight="1209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<sst xmlns="http://schemas.openxmlformats.org/spreadsheetml/2006/main" count="237" uniqueCount="115">
  <si>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</si>
  <si>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</si>
  <si>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</si>
  <si>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</si>
  <si>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</si>
  <si>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</si>
  <si>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</si>
  <si>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</si>
  <si>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</si>
  <si>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</si>
  <si>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</si>
  <si>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</si>
  <si>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</si>
  <si>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</si>
  <si>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</si>
  <si>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</si>
  <si>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</si>
  <si>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</si>
  <si>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</si>
  <si>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</si>
  <si>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</si>
  <si>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</si>
  <si>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</si>
  <si>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</si>
  <si>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</si>
  <si>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</si>
  <si>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</si>
  <si>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</si>
  <si>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</si>
  <si>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</si>
  <si>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</si>
  <si>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</si>
  <si>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</si>
  <si>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</si>
  <si>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</si>
  <si>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</si>
  <si>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</si>
  <si>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</si>
  <si>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</si>
  <si>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</si>
  <si>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</si>
  <si>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</si>
  <si>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</si>
  <si>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</si>
  <si>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</si>
  <si>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</si>
  <si>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</si>
  <si>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</si>
  <si>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</si>
  <si>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</si>
  <si>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</si>
  <si>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</si>
  <si>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</si>
  <si>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</si>
  <si>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</si>
  <si>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</si>
  <si>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</si>
  <si>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</si>
  <si>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</si>
  <si>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</si>
  <si>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</si>
  <si>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</si>
  <si>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</si>
  <si>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</si>
  <si>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</si>
  <si>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</si>
  <si>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</si>
  <si>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</si>
  <si>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</si>
  <si>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</si>
  <si>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</si>
  <si>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</si>
  <si>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</si>
  <si>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</si>
  <si>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</si>
  <si>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</si>
  <si>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</si>
  <si>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</si>
  <si>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</si>
  <si>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</si>
  <si>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</si>
  <si>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</si>
  <si>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</si>
  <si>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</si>
  <si>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</si>
  <si>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</si>
  <si>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</si>
  <si>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</si>
  <si>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</si>
  <si>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</si>
  <si>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</si>
  <si>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</si>
  <si>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</si>
  <si>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</si>
  <si>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</si>
  <si>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</si>
  <si>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栗山町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</si>
  <si>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</si>
  <si>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</si>
  <si>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</si>
  <si>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</si>
  <si>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</si>
  <si>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</si>
  <si>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</si>
  <si>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</si>
  <si>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</si>
  <si>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</si>
  <si>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</si>
  <si>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</si>
  <si>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</si>
  <si>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</si>
  <si>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</si>
  <si>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①経常収支比率は100％以上であり、単年度収支では継続的な健全経営が行われているが、将来的な人口減に伴う使用料収入の減少が見込まれるため、更なる経営効率化に努める必要がある。
②累積欠損金比率は生じていないが、将来的な人口減に伴う使用料収入の減少が見込まれるため、更なる経営効率化に努める必要がある。
③流動比率は100％を上回っており、現金預金等の流動資産を確保し比率を改善すべく、料金改定等を検討していかなければならない。
④企業債残高対事業規模比率は平均値を上回っており、今後、将来的な老朽化に伴う更新投資を踏まえ、持続的な経営の観点から投資規模を総合的に判断していく必要がある。
⑤経費回収率は平均値を下回っており、更なる経営効率化を図る必要がある。（※R5決算より、事業毎の費用配分を適正化するため、処理場等管理委託費の一部を公共下水道事業から特定環境保全公共下水道事業に変更したため、比率が大きく減少した）
⑥汚水処理原価は平均値を上回っており、今後も維持管理費等の効率化に努める必要がある。（※経費回収率と同様の理由により、比率が大きく増加した。）
⑦施設利用率は事業統合により施設を廃止したため、利用率は0％となっている。
⑧水洗化率は平均値を上回る94％超となっているが、処理区域内における高齢化、人口減少等の現状を踏まえつつ、より一層の水洗化率向上に努める。</t>
    <rPh sb="89" eb="94">
      <t>ルイセキケッソンキン</t>
    </rPh>
    <rPh sb="94" eb="96">
      <t>ヒリツ</t>
    </rPh>
    <rPh sb="97" eb="98">
      <t>ショウ</t>
    </rPh>
    <rPh sb="105" eb="108">
      <t>ショウライテキ</t>
    </rPh>
    <rPh sb="109" eb="112">
      <t>ジンコウゲン</t>
    </rPh>
    <rPh sb="113" eb="114">
      <t>トモナ</t>
    </rPh>
    <rPh sb="115" eb="118">
      <t>シヨウリョウ</t>
    </rPh>
    <rPh sb="118" eb="120">
      <t>シュウニュウ</t>
    </rPh>
    <rPh sb="121" eb="123">
      <t>ゲンショウ</t>
    </rPh>
    <rPh sb="124" eb="126">
      <t>ミコ</t>
    </rPh>
    <rPh sb="132" eb="133">
      <t>サラ</t>
    </rPh>
    <rPh sb="135" eb="137">
      <t>ケイエイ</t>
    </rPh>
    <rPh sb="137" eb="140">
      <t>コウリツカ</t>
    </rPh>
    <rPh sb="141" eb="142">
      <t>ツト</t>
    </rPh>
    <rPh sb="144" eb="146">
      <t>ヒツヨウ</t>
    </rPh>
    <rPh sb="232" eb="233">
      <t>ウエ</t>
    </rPh>
    <rPh sb="338" eb="340">
      <t>ジギョウ</t>
    </rPh>
    <rPh sb="340" eb="341">
      <t>ゴト</t>
    </rPh>
    <rPh sb="342" eb="346">
      <t>ヒヨウハイブン</t>
    </rPh>
    <rPh sb="347" eb="350">
      <t>テキセイカ</t>
    </rPh>
    <rPh sb="355" eb="359">
      <t>ショリジョウトウ</t>
    </rPh>
    <rPh sb="359" eb="361">
      <t>カンリ</t>
    </rPh>
    <rPh sb="361" eb="363">
      <t>イタク</t>
    </rPh>
    <rPh sb="363" eb="364">
      <t>ヒ</t>
    </rPh>
    <rPh sb="365" eb="367">
      <t>イチブ</t>
    </rPh>
    <rPh sb="368" eb="375">
      <t>コウキョウゲスイドウジギョウ</t>
    </rPh>
    <rPh sb="377" eb="388">
      <t>トクテイカンキョウホゼンコウキョウゲスイドウ</t>
    </rPh>
    <rPh sb="388" eb="390">
      <t>ジギョウ</t>
    </rPh>
    <rPh sb="391" eb="393">
      <t>ヘンコウ</t>
    </rPh>
    <rPh sb="398" eb="400">
      <t>ヒリツ</t>
    </rPh>
    <rPh sb="401" eb="402">
      <t>オオ</t>
    </rPh>
    <rPh sb="404" eb="406">
      <t>ゲンショウ</t>
    </rPh>
    <rPh sb="454" eb="459">
      <t>ケイヒカイシュウリツ</t>
    </rPh>
    <rPh sb="460" eb="462">
      <t>ドウヨウ</t>
    </rPh>
    <rPh sb="463" eb="465">
      <t>リユウ</t>
    </rPh>
    <rPh sb="469" eb="471">
      <t>ヒリツ</t>
    </rPh>
    <rPh sb="472" eb="473">
      <t>オオ</t>
    </rPh>
    <rPh sb="475" eb="477">
      <t>ゾウカ</t>
    </rPh>
    <rPh sb="483" eb="485">
      <t>シセツ</t>
    </rPh>
    <rPh sb="485" eb="487">
      <t>リヨウ</t>
    </rPh>
    <rPh sb="487" eb="488">
      <t>リツ</t>
    </rPh>
    <rPh sb="489" eb="491">
      <t>ジギョウ</t>
    </rPh>
    <rPh sb="491" eb="493">
      <t>トウゴウ</t>
    </rPh>
    <rPh sb="496" eb="498">
      <t>シセツ</t>
    </rPh>
    <rPh sb="499" eb="501">
      <t>ハイシ</t>
    </rPh>
    <rPh sb="506" eb="509">
      <t>リヨウリツ</t>
    </rPh>
    <rPh sb="521" eb="524">
      <t>スイセンカ</t>
    </rPh>
    <rPh sb="524" eb="525">
      <t>リツ</t>
    </rPh>
    <rPh sb="526" eb="529">
      <t>ヘイキンチ</t>
    </rPh>
    <rPh sb="530" eb="532">
      <t>ウワマワ</t>
    </rPh>
    <rPh sb="536" eb="537">
      <t>チョウ</t>
    </rPh>
    <rPh sb="545" eb="547">
      <t>ショリ</t>
    </rPh>
    <rPh sb="547" eb="549">
      <t>クイキ</t>
    </rPh>
    <rPh sb="549" eb="550">
      <t>ナイ</t>
    </rPh>
    <rPh sb="554" eb="557">
      <t>コウレイカ</t>
    </rPh>
    <rPh sb="558" eb="560">
      <t>ジンコウ</t>
    </rPh>
    <rPh sb="560" eb="562">
      <t>ゲンショウ</t>
    </rPh>
    <rPh sb="562" eb="563">
      <t>トウ</t>
    </rPh>
    <rPh sb="564" eb="566">
      <t>ゲンジョウ</t>
    </rPh>
    <rPh sb="567" eb="568">
      <t>フ</t>
    </rPh>
    <rPh sb="575" eb="577">
      <t>イッソウ</t>
    </rPh>
    <rPh sb="578" eb="581">
      <t>スイセンカ</t>
    </rPh>
    <rPh sb="581" eb="582">
      <t>リツ</t>
    </rPh>
    <rPh sb="582" eb="584">
      <t>コウジョウ</t>
    </rPh>
    <rPh sb="585" eb="586">
      <t>ツト</t>
    </rPh>
    <phoneticPr fontId="4"/>
  </si>
  <si>
    <t>下水道事業は住民生活や社会活動等を維持するためにも持続的かつ安定的な運営が求められている。今後、処理区域内人口の減少や老朽化に伴う施設・設備や管渠の大量かつ大規模な更新が控えており、経営基盤強化と財政マネジメントの向上を図ることを目的に策定した下水道ビジョン・経営戦略（令和6年度）に基づき、持続的かつ安定的な下水道事業経営に努める必要がある。</t>
    <rPh sb="0" eb="2">
      <t>ゲスイ</t>
    </rPh>
    <rPh sb="2" eb="3">
      <t>ドウ</t>
    </rPh>
    <rPh sb="3" eb="5">
      <t>ジギョウ</t>
    </rPh>
    <rPh sb="37" eb="38">
      <t>モト</t>
    </rPh>
    <rPh sb="45" eb="47">
      <t>コンゴ</t>
    </rPh>
    <rPh sb="71" eb="73">
      <t>カンキョ</t>
    </rPh>
    <rPh sb="118" eb="120">
      <t>サクテイ</t>
    </rPh>
    <rPh sb="122" eb="124">
      <t>ゲスイ</t>
    </rPh>
    <rPh sb="124" eb="125">
      <t>ドウ</t>
    </rPh>
    <rPh sb="135" eb="136">
      <t>レイ</t>
    </rPh>
    <rPh sb="136" eb="137">
      <t>ワ</t>
    </rPh>
    <rPh sb="142" eb="143">
      <t>モト</t>
    </rPh>
    <rPh sb="160" eb="162">
      <t>ケイエイ</t>
    </rPh>
    <rPh sb="163" eb="164">
      <t>ツト</t>
    </rPh>
    <rPh sb="166" eb="168">
      <t>ヒツヨウ</t>
    </rPh>
    <phoneticPr fontId="4"/>
  </si>
  <si>
    <t>①有形固定資産原価償却率は事業統合により処理場を除却したことから、今後は管渠の償却による増加傾向が続くことが見込まれる。
②管渠老朽化率及び③管渠改善率は建設当初から約30年程度経過しているが、標準耐用年数の50年を超えた管渠延長はなく、比率は0％である。今後10年間については更新事業を見込んでおらず、標準耐用年数を踏まえ令和25年度から計画的に更新を見込んでいる。</t>
    <rPh sb="1" eb="3">
      <t>ユウケイ</t>
    </rPh>
    <rPh sb="3" eb="5">
      <t>コテイ</t>
    </rPh>
    <rPh sb="5" eb="7">
      <t>シサン</t>
    </rPh>
    <rPh sb="7" eb="9">
      <t>ゲンカ</t>
    </rPh>
    <rPh sb="9" eb="11">
      <t>ショウキャク</t>
    </rPh>
    <rPh sb="11" eb="12">
      <t>リツ</t>
    </rPh>
    <rPh sb="13" eb="15">
      <t>ジギョウ</t>
    </rPh>
    <rPh sb="15" eb="17">
      <t>トウゴウ</t>
    </rPh>
    <rPh sb="20" eb="23">
      <t>ショリジョウ</t>
    </rPh>
    <rPh sb="24" eb="26">
      <t>ジョキャク</t>
    </rPh>
    <rPh sb="33" eb="35">
      <t>コンゴ</t>
    </rPh>
    <rPh sb="36" eb="38">
      <t>カンキョ</t>
    </rPh>
    <rPh sb="39" eb="41">
      <t>ショウキャク</t>
    </rPh>
    <rPh sb="44" eb="46">
      <t>ゾウカ</t>
    </rPh>
    <rPh sb="46" eb="48">
      <t>ケイコウ</t>
    </rPh>
    <rPh sb="49" eb="50">
      <t>ツヅ</t>
    </rPh>
    <rPh sb="54" eb="56">
      <t>ミコ</t>
    </rPh>
    <rPh sb="68" eb="69">
      <t>オヨ</t>
    </rPh>
    <rPh sb="71" eb="73">
      <t>カンキョ</t>
    </rPh>
    <rPh sb="73" eb="75">
      <t>カイゼン</t>
    </rPh>
    <rPh sb="75" eb="76">
      <t>リツ</t>
    </rPh>
    <rPh sb="152" eb="154">
      <t>ヒョウジュン</t>
    </rPh>
    <rPh sb="154" eb="158">
      <t>タイヨウネンスウ</t>
    </rPh>
    <rPh sb="159" eb="160">
      <t>フ</t>
    </rPh>
    <rPh sb="162" eb="163">
      <t>レイ</t>
    </rPh>
    <rPh sb="163" eb="164">
      <t>ワ</t>
    </rPh>
    <rPh sb="166" eb="168">
      <t>ネンド</t>
    </rPh>
    <rPh sb="170" eb="173">
      <t>ケイカクテキ</t>
    </rPh>
    <rPh sb="174" eb="176">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</si>
</sst>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82-405B-ADEA-373572E8CC9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C682-405B-ADEA-373572E8CC9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95-410E-B86B-86DE2A78F72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FD95-410E-B86B-86DE2A78F72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93.2</c:v>
                </c:pt>
                <c:pt idx="1">
                  <c:v>91.94</c:v>
                </c:pt>
                <c:pt idx="2">
                  <c:v>93.37</c:v>
                </c:pt>
                <c:pt idx="3">
                  <c:v>97.07</c:v>
                </c:pt>
                <c:pt idx="4">
                  <c:v>94.94</c:v>
                </c:pt>
              </c:numCache>
            </c:numRef>
          </c:val>
          <c:extLst>
            <c:ext xmlns:c16="http://schemas.microsoft.com/office/drawing/2014/chart" uri="{C3380CC4-5D6E-409C-BE32-E72D297353CC}">
              <c16:uniqueId val="{00000000-F41A-4A85-B516-C3058954B19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F41A-4A85-B516-C3058954B19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148.38</c:v>
                </c:pt>
                <c:pt idx="1">
                  <c:v>157.52000000000001</c:v>
                </c:pt>
                <c:pt idx="2">
                  <c:v>157.07</c:v>
                </c:pt>
                <c:pt idx="3">
                  <c:v>115.34</c:v>
                </c:pt>
                <c:pt idx="4">
                  <c:v>123.14</c:v>
                </c:pt>
              </c:numCache>
            </c:numRef>
          </c:val>
          <c:extLst>
            <c:ext xmlns:c16="http://schemas.microsoft.com/office/drawing/2014/chart" uri="{C3380CC4-5D6E-409C-BE32-E72D297353CC}">
              <c16:uniqueId val="{00000000-B2BD-40E8-B505-897DDF4A184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B2BD-40E8-B505-897DDF4A184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23.71</c:v>
                </c:pt>
                <c:pt idx="1">
                  <c:v>26.16</c:v>
                </c:pt>
                <c:pt idx="2">
                  <c:v>28.61</c:v>
                </c:pt>
                <c:pt idx="3">
                  <c:v>31.06</c:v>
                </c:pt>
                <c:pt idx="4">
                  <c:v>33.51</c:v>
                </c:pt>
              </c:numCache>
            </c:numRef>
          </c:val>
          <c:extLst>
            <c:ext xmlns:c16="http://schemas.microsoft.com/office/drawing/2014/chart" uri="{C3380CC4-5D6E-409C-BE32-E72D297353CC}">
              <c16:uniqueId val="{00000000-DC1B-485C-802F-E54818A8CC6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DC1B-485C-802F-E54818A8CC6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76-4D56-96ED-75F79E2021C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3576-4D56-96ED-75F79E2021C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FE-4C89-9C91-F17AD071237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09FE-4C89-9C91-F17AD071237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65.2</c:v>
                </c:pt>
                <c:pt idx="1">
                  <c:v>75.98</c:v>
                </c:pt>
                <c:pt idx="2">
                  <c:v>97.7</c:v>
                </c:pt>
                <c:pt idx="3">
                  <c:v>81.209999999999994</c:v>
                </c:pt>
                <c:pt idx="4">
                  <c:v>119.98</c:v>
                </c:pt>
              </c:numCache>
            </c:numRef>
          </c:val>
          <c:extLst>
            <c:ext xmlns:c16="http://schemas.microsoft.com/office/drawing/2014/chart" uri="{C3380CC4-5D6E-409C-BE32-E72D297353CC}">
              <c16:uniqueId val="{00000000-D212-4F86-A127-5F56AF6781E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D212-4F86-A127-5F56AF6781E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1048.6099999999999</c:v>
                </c:pt>
                <c:pt idx="1">
                  <c:v>1952.39</c:v>
                </c:pt>
                <c:pt idx="2">
                  <c:v>1746.61</c:v>
                </c:pt>
                <c:pt idx="3">
                  <c:v>1528.92</c:v>
                </c:pt>
                <c:pt idx="4">
                  <c:v>1443.08</c:v>
                </c:pt>
              </c:numCache>
            </c:numRef>
          </c:val>
          <c:extLst>
            <c:ext xmlns:c16="http://schemas.microsoft.com/office/drawing/2014/chart" uri="{C3380CC4-5D6E-409C-BE32-E72D297353CC}">
              <c16:uniqueId val="{00000000-B3EC-4A63-BE1B-04ABEBE515B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B3EC-4A63-BE1B-04ABEBE515B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99.88</c:v>
                </c:pt>
                <c:pt idx="1">
                  <c:v>199.21</c:v>
                </c:pt>
                <c:pt idx="2">
                  <c:v>202.86</c:v>
                </c:pt>
                <c:pt idx="3">
                  <c:v>54.56</c:v>
                </c:pt>
                <c:pt idx="4">
                  <c:v>51.91</c:v>
                </c:pt>
              </c:numCache>
            </c:numRef>
          </c:val>
          <c:extLst>
            <c:ext xmlns:c16="http://schemas.microsoft.com/office/drawing/2014/chart" uri="{C3380CC4-5D6E-409C-BE32-E72D297353CC}">
              <c16:uniqueId val="{00000000-2618-4444-84E7-9752923ADA3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2618-4444-84E7-9752923ADA3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230.1</c:v>
                </c:pt>
                <c:pt idx="1">
                  <c:v>115.38</c:v>
                </c:pt>
                <c:pt idx="2">
                  <c:v>113.42</c:v>
                </c:pt>
                <c:pt idx="3">
                  <c:v>422.72</c:v>
                </c:pt>
                <c:pt idx="4">
                  <c:v>445.36</c:v>
                </c:pt>
              </c:numCache>
            </c:numRef>
          </c:val>
          <c:extLst>
            <c:ext xmlns:c16="http://schemas.microsoft.com/office/drawing/2014/chart" uri="{C3380CC4-5D6E-409C-BE32-E72D297353CC}">
              <c16:uniqueId val="{00000000-8258-4D44-B7EF-983097AF4B5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8258-4D44-B7EF-983097AF4B5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北海道　栗山町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10653</v>
      </c>
      <c r="AM8" s="41"/>
      <c r="AN8" s="41"/>
      <c r="AO8" s="41"/>
      <c r="AP8" s="41"/>
      <c r="AQ8" s="41"/>
      <c r="AR8" s="41"/>
      <c r="AS8" s="41"/>
      <c r="AT8" s="34">
        <f>データ!T6</f>
        <v>203.93</v>
      </c>
      <c r="AU8" s="34"/>
      <c r="AV8" s="34"/>
      <c r="AW8" s="34"/>
      <c r="AX8" s="34"/>
      <c r="AY8" s="34"/>
      <c r="AZ8" s="34"/>
      <c r="BA8" s="34"/>
      <c r="BB8" s="34">
        <f>データ!U6</f>
        <v>52.24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84.02</v>
      </c>
      <c r="J10" s="34"/>
      <c r="K10" s="34"/>
      <c r="L10" s="34"/>
      <c r="M10" s="34"/>
      <c r="N10" s="34"/>
      <c r="O10" s="34"/>
      <c r="P10" s="34">
        <f>データ!P6</f>
        <v>6.38</v>
      </c>
      <c r="Q10" s="34"/>
      <c r="R10" s="34"/>
      <c r="S10" s="34"/>
      <c r="T10" s="34"/>
      <c r="U10" s="34"/>
      <c r="V10" s="34"/>
      <c r="W10" s="34" t="str">
        <f>データ!Q6</f>
        <v>-</v>
      </c>
      <c r="X10" s="34"/>
      <c r="Y10" s="34"/>
      <c r="Z10" s="34"/>
      <c r="AA10" s="34"/>
      <c r="AB10" s="34"/>
      <c r="AC10" s="34"/>
      <c r="AD10" s="41">
        <f>データ!R6</f>
        <v>4884</v>
      </c>
      <c r="AE10" s="41"/>
      <c r="AF10" s="41"/>
      <c r="AG10" s="41"/>
      <c r="AH10" s="41"/>
      <c r="AI10" s="41"/>
      <c r="AJ10" s="41"/>
      <c r="AK10" s="2"/>
      <c r="AL10" s="41">
        <f>データ!V6</f>
        <v>672</v>
      </c>
      <c r="AM10" s="41"/>
      <c r="AN10" s="41"/>
      <c r="AO10" s="41"/>
      <c r="AP10" s="41"/>
      <c r="AQ10" s="41"/>
      <c r="AR10" s="41"/>
      <c r="AS10" s="41"/>
      <c r="AT10" s="34">
        <f>データ!W6</f>
        <v>0.95</v>
      </c>
      <c r="AU10" s="34"/>
      <c r="AV10" s="34"/>
      <c r="AW10" s="34"/>
      <c r="AX10" s="34"/>
      <c r="AY10" s="34"/>
      <c r="AZ10" s="34"/>
      <c r="BA10" s="34"/>
      <c r="BB10" s="34">
        <f>データ!X6</f>
        <v>707.37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T+jf7VkX+F3S5Go/iycuvNM/5lO489snu9Z6S+YkiPBSlXMBL0TFzl5CU/FhiXWqmybvYcc4eUT4OIhRLVA5ow==" saltValue="eIZrdJxBmrIzw3Sf19chw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14290</v>
      </c>
      <c r="D6" s="19">
        <f t="shared" si="3"/>
        <v>46</v>
      </c>
      <c r="E6" s="19">
        <f t="shared" si="3"/>
        <v>17</v>
      </c>
      <c r="F6" s="19">
        <f t="shared" si="3"/>
        <v>4</v>
      </c>
      <c r="G6" s="19">
        <f t="shared" si="3"/>
        <v>0</v>
      </c>
      <c r="H6" s="19" t="str">
        <f t="shared" si="3"/>
        <v>北海道　栗山町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84.02</v>
      </c>
      <c r="P6" s="20">
        <f t="shared" si="3"/>
        <v>6.38</v>
      </c>
      <c r="Q6" s="20" t="str">
        <f t="shared" si="3"/>
        <v>-</v>
      </c>
      <c r="R6" s="20">
        <f t="shared" si="3"/>
        <v>4884</v>
      </c>
      <c r="S6" s="20">
        <f t="shared" si="3"/>
        <v>10653</v>
      </c>
      <c r="T6" s="20">
        <f t="shared" si="3"/>
        <v>203.93</v>
      </c>
      <c r="U6" s="20">
        <f t="shared" si="3"/>
        <v>52.24</v>
      </c>
      <c r="V6" s="20">
        <f t="shared" si="3"/>
        <v>672</v>
      </c>
      <c r="W6" s="20">
        <f t="shared" si="3"/>
        <v>0.95</v>
      </c>
      <c r="X6" s="20">
        <f t="shared" si="3"/>
        <v>707.37</v>
      </c>
      <c r="Y6" s="21">
        <f>IF(Y7="",NA(),Y7)</f>
        <v>148.38</v>
      </c>
      <c r="Z6" s="21">
        <f t="shared" ref="Z6:AH6" si="4">IF(Z7="",NA(),Z7)</f>
        <v>157.52000000000001</v>
      </c>
      <c r="AA6" s="21">
        <f t="shared" si="4"/>
        <v>157.07</v>
      </c>
      <c r="AB6" s="21">
        <f t="shared" si="4"/>
        <v>115.34</v>
      </c>
      <c r="AC6" s="21">
        <f t="shared" si="4"/>
        <v>123.14</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65.2</v>
      </c>
      <c r="AV6" s="21">
        <f t="shared" ref="AV6:BD6" si="6">IF(AV7="",NA(),AV7)</f>
        <v>75.98</v>
      </c>
      <c r="AW6" s="21">
        <f t="shared" si="6"/>
        <v>97.7</v>
      </c>
      <c r="AX6" s="21">
        <f t="shared" si="6"/>
        <v>81.209999999999994</v>
      </c>
      <c r="AY6" s="21">
        <f t="shared" si="6"/>
        <v>119.98</v>
      </c>
      <c r="AZ6" s="21">
        <f t="shared" si="6"/>
        <v>44.24</v>
      </c>
      <c r="BA6" s="21">
        <f t="shared" si="6"/>
        <v>43.07</v>
      </c>
      <c r="BB6" s="21">
        <f t="shared" si="6"/>
        <v>45.42</v>
      </c>
      <c r="BC6" s="21">
        <f t="shared" si="6"/>
        <v>50.63</v>
      </c>
      <c r="BD6" s="21">
        <f t="shared" si="6"/>
        <v>53.28</v>
      </c>
      <c r="BE6" s="20" t="str">
        <f>IF(BE7="","",IF(BE7="-","【-】","【"&amp;SUBSTITUTE(TEXT(BE7,"#,##0.00"),"-","△")&amp;"】"))</f>
        <v>【50.90】</v>
      </c>
      <c r="BF6" s="21">
        <f>IF(BF7="",NA(),BF7)</f>
        <v>1048.6099999999999</v>
      </c>
      <c r="BG6" s="21">
        <f t="shared" ref="BG6:BO6" si="7">IF(BG7="",NA(),BG7)</f>
        <v>1952.39</v>
      </c>
      <c r="BH6" s="21">
        <f t="shared" si="7"/>
        <v>1746.61</v>
      </c>
      <c r="BI6" s="21">
        <f t="shared" si="7"/>
        <v>1528.92</v>
      </c>
      <c r="BJ6" s="21">
        <f t="shared" si="7"/>
        <v>1443.08</v>
      </c>
      <c r="BK6" s="21">
        <f t="shared" si="7"/>
        <v>1258.43</v>
      </c>
      <c r="BL6" s="21">
        <f t="shared" si="7"/>
        <v>1163.75</v>
      </c>
      <c r="BM6" s="21">
        <f t="shared" si="7"/>
        <v>1195.47</v>
      </c>
      <c r="BN6" s="21">
        <f t="shared" si="7"/>
        <v>1168.69</v>
      </c>
      <c r="BO6" s="21">
        <f t="shared" si="7"/>
        <v>1142.44</v>
      </c>
      <c r="BP6" s="20" t="str">
        <f>IF(BP7="","",IF(BP7="-","【-】","【"&amp;SUBSTITUTE(TEXT(BP7,"#,##0.00"),"-","△")&amp;"】"))</f>
        <v>【1,099.15】</v>
      </c>
      <c r="BQ6" s="21">
        <f>IF(BQ7="",NA(),BQ7)</f>
        <v>99.88</v>
      </c>
      <c r="BR6" s="21">
        <f t="shared" ref="BR6:BZ6" si="8">IF(BR7="",NA(),BR7)</f>
        <v>199.21</v>
      </c>
      <c r="BS6" s="21">
        <f t="shared" si="8"/>
        <v>202.86</v>
      </c>
      <c r="BT6" s="21">
        <f t="shared" si="8"/>
        <v>54.56</v>
      </c>
      <c r="BU6" s="21">
        <f t="shared" si="8"/>
        <v>51.91</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230.1</v>
      </c>
      <c r="CC6" s="21">
        <f t="shared" ref="CC6:CK6" si="9">IF(CC7="",NA(),CC7)</f>
        <v>115.38</v>
      </c>
      <c r="CD6" s="21">
        <f t="shared" si="9"/>
        <v>113.42</v>
      </c>
      <c r="CE6" s="21">
        <f t="shared" si="9"/>
        <v>422.72</v>
      </c>
      <c r="CF6" s="21">
        <f t="shared" si="9"/>
        <v>445.36</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93.2</v>
      </c>
      <c r="CY6" s="21">
        <f t="shared" ref="CY6:DG6" si="11">IF(CY7="",NA(),CY7)</f>
        <v>91.94</v>
      </c>
      <c r="CZ6" s="21">
        <f t="shared" si="11"/>
        <v>93.37</v>
      </c>
      <c r="DA6" s="21">
        <f t="shared" si="11"/>
        <v>97.07</v>
      </c>
      <c r="DB6" s="21">
        <f t="shared" si="11"/>
        <v>94.94</v>
      </c>
      <c r="DC6" s="21">
        <f t="shared" si="11"/>
        <v>84.19</v>
      </c>
      <c r="DD6" s="21">
        <f t="shared" si="11"/>
        <v>84.34</v>
      </c>
      <c r="DE6" s="21">
        <f t="shared" si="11"/>
        <v>84.34</v>
      </c>
      <c r="DF6" s="21">
        <f t="shared" si="11"/>
        <v>84.73</v>
      </c>
      <c r="DG6" s="21">
        <f t="shared" si="11"/>
        <v>84.21</v>
      </c>
      <c r="DH6" s="20" t="str">
        <f>IF(DH7="","",IF(DH7="-","【-】","【"&amp;SUBSTITUTE(TEXT(DH7,"#,##0.00"),"-","△")&amp;"】"))</f>
        <v>【86.31】</v>
      </c>
      <c r="DI6" s="21">
        <f>IF(DI7="",NA(),DI7)</f>
        <v>23.71</v>
      </c>
      <c r="DJ6" s="21">
        <f t="shared" ref="DJ6:DR6" si="12">IF(DJ7="",NA(),DJ7)</f>
        <v>26.16</v>
      </c>
      <c r="DK6" s="21">
        <f t="shared" si="12"/>
        <v>28.61</v>
      </c>
      <c r="DL6" s="21">
        <f t="shared" si="12"/>
        <v>31.06</v>
      </c>
      <c r="DM6" s="21">
        <f t="shared" si="12"/>
        <v>33.51</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14290</v>
      </c>
      <c r="D7" s="23">
        <v>46</v>
      </c>
      <c r="E7" s="23">
        <v>17</v>
      </c>
      <c r="F7" s="23">
        <v>4</v>
      </c>
      <c r="G7" s="23">
        <v>0</v>
      </c>
      <c r="H7" s="23" t="s">
        <v>96</v>
      </c>
      <c r="I7" s="23" t="s">
        <v>97</v>
      </c>
      <c r="J7" s="23" t="s">
        <v>98</v>
      </c>
      <c r="K7" s="23" t="s">
        <v>99</v>
      </c>
      <c r="L7" s="23" t="s">
        <v>100</v>
      </c>
      <c r="M7" s="23" t="s">
        <v>101</v>
      </c>
      <c r="N7" s="24" t="s">
        <v>102</v>
      </c>
      <c r="O7" s="24">
        <v>84.02</v>
      </c>
      <c r="P7" s="24">
        <v>6.38</v>
      </c>
      <c r="Q7" s="24" t="s">
        <v>102</v>
      </c>
      <c r="R7" s="24">
        <v>4884</v>
      </c>
      <c r="S7" s="24">
        <v>10653</v>
      </c>
      <c r="T7" s="24">
        <v>203.93</v>
      </c>
      <c r="U7" s="24">
        <v>52.24</v>
      </c>
      <c r="V7" s="24">
        <v>672</v>
      </c>
      <c r="W7" s="24">
        <v>0.95</v>
      </c>
      <c r="X7" s="24">
        <v>707.37</v>
      </c>
      <c r="Y7" s="24">
        <v>148.38</v>
      </c>
      <c r="Z7" s="24">
        <v>157.52000000000001</v>
      </c>
      <c r="AA7" s="24">
        <v>157.07</v>
      </c>
      <c r="AB7" s="24">
        <v>115.34</v>
      </c>
      <c r="AC7" s="24">
        <v>123.14</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65.2</v>
      </c>
      <c r="AV7" s="24">
        <v>75.98</v>
      </c>
      <c r="AW7" s="24">
        <v>97.7</v>
      </c>
      <c r="AX7" s="24">
        <v>81.209999999999994</v>
      </c>
      <c r="AY7" s="24">
        <v>119.98</v>
      </c>
      <c r="AZ7" s="24">
        <v>44.24</v>
      </c>
      <c r="BA7" s="24">
        <v>43.07</v>
      </c>
      <c r="BB7" s="24">
        <v>45.42</v>
      </c>
      <c r="BC7" s="24">
        <v>50.63</v>
      </c>
      <c r="BD7" s="24">
        <v>53.28</v>
      </c>
      <c r="BE7" s="24">
        <v>50.9</v>
      </c>
      <c r="BF7" s="24">
        <v>1048.6099999999999</v>
      </c>
      <c r="BG7" s="24">
        <v>1952.39</v>
      </c>
      <c r="BH7" s="24">
        <v>1746.61</v>
      </c>
      <c r="BI7" s="24">
        <v>1528.92</v>
      </c>
      <c r="BJ7" s="24">
        <v>1443.08</v>
      </c>
      <c r="BK7" s="24">
        <v>1258.43</v>
      </c>
      <c r="BL7" s="24">
        <v>1163.75</v>
      </c>
      <c r="BM7" s="24">
        <v>1195.47</v>
      </c>
      <c r="BN7" s="24">
        <v>1168.69</v>
      </c>
      <c r="BO7" s="24">
        <v>1142.44</v>
      </c>
      <c r="BP7" s="24">
        <v>1099.1500000000001</v>
      </c>
      <c r="BQ7" s="24">
        <v>99.88</v>
      </c>
      <c r="BR7" s="24">
        <v>199.21</v>
      </c>
      <c r="BS7" s="24">
        <v>202.86</v>
      </c>
      <c r="BT7" s="24">
        <v>54.56</v>
      </c>
      <c r="BU7" s="24">
        <v>51.91</v>
      </c>
      <c r="BV7" s="24">
        <v>73.36</v>
      </c>
      <c r="BW7" s="24">
        <v>72.599999999999994</v>
      </c>
      <c r="BX7" s="24">
        <v>69.430000000000007</v>
      </c>
      <c r="BY7" s="24">
        <v>70.709999999999994</v>
      </c>
      <c r="BZ7" s="24">
        <v>66.63</v>
      </c>
      <c r="CA7" s="24">
        <v>72.92</v>
      </c>
      <c r="CB7" s="24">
        <v>230.1</v>
      </c>
      <c r="CC7" s="24">
        <v>115.38</v>
      </c>
      <c r="CD7" s="24">
        <v>113.42</v>
      </c>
      <c r="CE7" s="24">
        <v>422.72</v>
      </c>
      <c r="CF7" s="24">
        <v>445.36</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93.2</v>
      </c>
      <c r="CY7" s="24">
        <v>91.94</v>
      </c>
      <c r="CZ7" s="24">
        <v>93.37</v>
      </c>
      <c r="DA7" s="24">
        <v>97.07</v>
      </c>
      <c r="DB7" s="24">
        <v>94.94</v>
      </c>
      <c r="DC7" s="24">
        <v>84.19</v>
      </c>
      <c r="DD7" s="24">
        <v>84.34</v>
      </c>
      <c r="DE7" s="24">
        <v>84.34</v>
      </c>
      <c r="DF7" s="24">
        <v>84.73</v>
      </c>
      <c r="DG7" s="24">
        <v>84.21</v>
      </c>
      <c r="DH7" s="24">
        <v>86.31</v>
      </c>
      <c r="DI7" s="24">
        <v>23.71</v>
      </c>
      <c r="DJ7" s="24">
        <v>26.16</v>
      </c>
      <c r="DK7" s="24">
        <v>28.61</v>
      </c>
      <c r="DL7" s="24">
        <v>31.06</v>
      </c>
      <c r="DM7" s="24">
        <v>33.51</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高野瀬　大和</cp:lastModifiedBy>
  <cp:lastPrinted>2026-02-03T06:09:03Z</cp:lastPrinted>
  <dcterms:created xsi:type="dcterms:W3CDTF">2025-12-23T06:07:52Z</dcterms:created>
  <dcterms:modified xsi:type="dcterms:W3CDTF">2026-03-09T02:10:02Z</dcterms:modified>
  <cp:category/>
</cp:coreProperties>
</file>