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上下水道Ｇ\け　経営比較分析表\提出\【経営比較分析表】2018_014290_46_010\【経営比較分析表】2018_014290_46_010\"/>
    </mc:Choice>
  </mc:AlternateContent>
  <workbookProtection workbookAlgorithmName="SHA-512" workbookHashValue="Gum/D1JyRBzlO/PIDJ5117+gGiDIZIphe6+fFWPtA2t9A/qG0KICG08AMC7a2RVwlaXIUxHrSlakedFAFhyGAg==" workbookSaltValue="NPo3BJsow3gPBkGlViYj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<sst xmlns="http://schemas.openxmlformats.org/spreadsheetml/2006/main" count="220" uniqueCount="108">
  <si>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</si>
  <si>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</si>
  <si>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</si>
  <si>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</si>
  <si>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</si>
  <si>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</si>
  <si>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</si>
  <si>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</si>
  <si>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</si>
  <si>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</si>
  <si>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</si>
  <si>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</si>
  <si>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</si>
  <si>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</si>
  <si>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</si>
  <si>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</si>
  <si>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</si>
  <si>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</si>
  <si>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</si>
  <si>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</si>
  <si>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</si>
  <si>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</si>
  <si>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</si>
  <si>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</si>
  <si>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</si>
  <si>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</si>
  <si>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</si>
  <si>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</si>
  <si>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</si>
  <si>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</si>
  <si>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</si>
  <si>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</si>
  <si>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</si>
  <si>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</si>
  <si>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</si>
  <si>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</si>
  <si>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</si>
  <si>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</si>
  <si>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</si>
  <si>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</si>
  <si>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</si>
  <si>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</si>
  <si>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</si>
  <si>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</si>
  <si>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</si>
  <si>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</si>
  <si>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</si>
  <si>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</si>
  <si>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</si>
  <si>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</si>
  <si>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</si>
  <si>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</si>
  <si>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</si>
  <si>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</si>
  <si>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</si>
  <si>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</si>
  <si>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</si>
  <si>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</si>
  <si>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</si>
  <si>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</si>
  <si>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</si>
  <si>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</si>
  <si>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</si>
  <si>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</si>
  <si>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</si>
  <si>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</si>
  <si>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</si>
  <si>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</si>
  <si>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</si>
  <si>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</si>
  <si>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</si>
  <si>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</si>
  <si>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</si>
  <si>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</si>
  <si>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</si>
  <si>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</si>
  <si>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</si>
  <si>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</si>
  <si>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</si>
  <si>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</si>
  <si>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</si>
  <si>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</si>
  <si>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</si>
  <si>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</si>
  <si>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</si>
  <si>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</si>
  <si>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</si>
  <si>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</si>
  <si>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</si>
  <si>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</si>
  <si>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</si>
  <si>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</si>
  <si>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</si>
  <si>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</si>
  <si>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</si>
  <si>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</si>
  <si>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</si>
  <si>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</si>
  <si>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</si>
  <si>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</si>
  <si>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</si>
  <si>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</si>
  <si>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</si>
  <si>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</si>
  <si>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</si>
  <si>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　比率は100％以上であり単年度収支においては、継続的な健全経営が行われていると言え、更新費用についても最大限確保に努めている。今後、安定的な経営を行っていくため、一層の効率化を図る必要がある。
②　累積欠損金比率　これまでも累積欠損金は発生していないことから、他会計に依存しない独立採算を維持していく。
③　流動比率　短期的には問題はないが、平均値から大きく下回っていることから、余裕資金の有効な運用について検討が必要である。
④　企業債残高対給水収益比率　給水収益が減少傾向にあるが、企業債の残高が徐々に減少していることから平均値を上回っている。適切な料金水準と更新投資について、長期的な検証を行う。
⑤　料金回収率　平均値を上回っているが、中長期的には人口減少に伴う給水収益の減少が予想されることから、精緻な経営分析のもと、近い将来、料金改定を検討する必要がある。
⑥　給水原価　平均値を大きく上回っているが、現在の経営環境を考慮すれば、適切な水準にある。
⑦　施設利用率　施設整備時の給水計画に対し、大きく人口が減少したため利用率が平均値を下回っているが、固有の問題ではないことから、推移を観察していく。　　　　　　　　　　　　　　　　　　　　　⑧　有収率　計画的な漏水調査や老朽管更新事業等により改善したことで、平均的な水準にある。今後も継続した取組みを実施し、有収率の向上に努める。</t>
    <rPh sb="9" eb="11">
      <t>ヒリツ</t>
    </rPh>
    <rPh sb="16" eb="18">
      <t>イジョウ</t>
    </rPh>
    <phoneticPr fontId="4"/>
  </si>
  <si>
    <t>①　有形固定資産減価償却率　毎年償却率が上昇しており、老朽化の傾向が顕著である。現在、計画的に配水管や機械設備等の更新等を実施していることから、引き続き、計画的な更新を進めていく。
②・③　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
今後、導水管も耐用年数を迎えることから、更新計画の精査を行い、管路更新率の改善に努める。</t>
    <phoneticPr fontId="4"/>
  </si>
  <si>
    <t>　将来的に給水人口の減少や水道施設、管路の老朽化が進行することから、持続的に安全な水道水の供給を行うため、平成26年度に策定した栗山町水道ビジョンやアセットマネジメントに基づき、経営の効率化と計画的な施設等の更新を推進し、安定した事業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</si>
</sst>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0.82</c:v>
                </c:pt>
                <c:pt idx="1">
                  <c:v>1.64</c:v>
                </c:pt>
                <c:pt idx="2">
                  <c:v>1.05</c:v>
                </c:pt>
                <c:pt idx="3">
                  <c:v>0.37</c:v>
                </c:pt>
                <c:pt idx="4">
                  <c:v>1.63</c:v>
                </c:pt>
              </c:numCache>
            </c:numRef>
          </c:val>
          <c:extLst>
            <c:ext xmlns:c16="http://schemas.microsoft.com/office/drawing/2014/chart" uri="{C3380CC4-5D6E-409C-BE32-E72D297353CC}">
              <c16:uniqueId val="{00000000-AABD-4B1B-BE59-CB9438C436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AABD-4B1B-BE59-CB9438C436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47.15</c:v>
                </c:pt>
                <c:pt idx="1">
                  <c:v>43.44</c:v>
                </c:pt>
                <c:pt idx="2">
                  <c:v>43.37</c:v>
                </c:pt>
                <c:pt idx="3">
                  <c:v>42.57</c:v>
                </c:pt>
                <c:pt idx="4">
                  <c:v>41.79</c:v>
                </c:pt>
              </c:numCache>
            </c:numRef>
          </c:val>
          <c:extLst>
            <c:ext xmlns:c16="http://schemas.microsoft.com/office/drawing/2014/chart" uri="{C3380CC4-5D6E-409C-BE32-E72D297353CC}">
              <c16:uniqueId val="{00000000-BFCE-4E94-9EEA-835242378C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BFCE-4E94-9EEA-835242378C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78.349999999999994</c:v>
                </c:pt>
                <c:pt idx="1">
                  <c:v>82.74</c:v>
                </c:pt>
                <c:pt idx="2">
                  <c:v>82.1</c:v>
                </c:pt>
                <c:pt idx="3">
                  <c:v>82.53</c:v>
                </c:pt>
                <c:pt idx="4">
                  <c:v>82.66</c:v>
                </c:pt>
              </c:numCache>
            </c:numRef>
          </c:val>
          <c:extLst>
            <c:ext xmlns:c16="http://schemas.microsoft.com/office/drawing/2014/chart" uri="{C3380CC4-5D6E-409C-BE32-E72D297353CC}">
              <c16:uniqueId val="{00000000-0756-4DBE-A9AA-538DF51B24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0756-4DBE-A9AA-538DF51B24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115.35</c:v>
                </c:pt>
                <c:pt idx="1">
                  <c:v>113.13</c:v>
                </c:pt>
                <c:pt idx="2">
                  <c:v>114.06</c:v>
                </c:pt>
                <c:pt idx="3">
                  <c:v>107.89</c:v>
                </c:pt>
                <c:pt idx="4">
                  <c:v>104.16</c:v>
                </c:pt>
              </c:numCache>
            </c:numRef>
          </c:val>
          <c:extLst>
            <c:ext xmlns:c16="http://schemas.microsoft.com/office/drawing/2014/chart" uri="{C3380CC4-5D6E-409C-BE32-E72D297353CC}">
              <c16:uniqueId val="{00000000-CFF0-4249-B713-0EB36F8B0E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CFF0-4249-B713-0EB36F8B0E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43.3</c:v>
                </c:pt>
                <c:pt idx="1">
                  <c:v>44.01</c:v>
                </c:pt>
                <c:pt idx="2">
                  <c:v>44.73</c:v>
                </c:pt>
                <c:pt idx="3">
                  <c:v>45.39</c:v>
                </c:pt>
                <c:pt idx="4">
                  <c:v>46.04</c:v>
                </c:pt>
              </c:numCache>
            </c:numRef>
          </c:val>
          <c:extLst>
            <c:ext xmlns:c16="http://schemas.microsoft.com/office/drawing/2014/chart" uri="{C3380CC4-5D6E-409C-BE32-E72D297353CC}">
              <c16:uniqueId val="{00000000-C4F9-46CA-8CE5-84192AD69E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C4F9-46CA-8CE5-84192AD69E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24.1</c:v>
                </c:pt>
                <c:pt idx="1">
                  <c:v>23.47</c:v>
                </c:pt>
                <c:pt idx="2">
                  <c:v>26</c:v>
                </c:pt>
                <c:pt idx="3">
                  <c:v>24.5</c:v>
                </c:pt>
                <c:pt idx="4">
                  <c:v>24.56</c:v>
                </c:pt>
              </c:numCache>
            </c:numRef>
          </c:val>
          <c:extLst>
            <c:ext xmlns:c16="http://schemas.microsoft.com/office/drawing/2014/chart" uri="{C3380CC4-5D6E-409C-BE32-E72D297353CC}">
              <c16:uniqueId val="{00000000-A2ED-47A9-A8C3-A4D1D0FEDB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A2ED-47A9-A8C3-A4D1D0FEDB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6-4ACB-8295-196E3B1C6C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ED56-4ACB-8295-196E3B1C6C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224.23</c:v>
                </c:pt>
                <c:pt idx="1">
                  <c:v>209.78</c:v>
                </c:pt>
                <c:pt idx="2">
                  <c:v>209.81</c:v>
                </c:pt>
                <c:pt idx="3">
                  <c:v>195.35</c:v>
                </c:pt>
                <c:pt idx="4">
                  <c:v>180</c:v>
                </c:pt>
              </c:numCache>
            </c:numRef>
          </c:val>
          <c:extLst>
            <c:ext xmlns:c16="http://schemas.microsoft.com/office/drawing/2014/chart" uri="{C3380CC4-5D6E-409C-BE32-E72D297353CC}">
              <c16:uniqueId val="{00000000-D040-43A1-9A2F-4635699297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D040-43A1-9A2F-4635699297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567.36</c:v>
                </c:pt>
                <c:pt idx="1">
                  <c:v>567.96</c:v>
                </c:pt>
                <c:pt idx="2">
                  <c:v>562.14</c:v>
                </c:pt>
                <c:pt idx="3">
                  <c:v>556.5</c:v>
                </c:pt>
                <c:pt idx="4">
                  <c:v>556.78</c:v>
                </c:pt>
              </c:numCache>
            </c:numRef>
          </c:val>
          <c:extLst>
            <c:ext xmlns:c16="http://schemas.microsoft.com/office/drawing/2014/chart" uri="{C3380CC4-5D6E-409C-BE32-E72D297353CC}">
              <c16:uniqueId val="{00000000-A92D-45BD-A4E3-70FD549839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A92D-45BD-A4E3-70FD549839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101.37</c:v>
                </c:pt>
                <c:pt idx="1">
                  <c:v>113.59</c:v>
                </c:pt>
                <c:pt idx="2">
                  <c:v>113.53</c:v>
                </c:pt>
                <c:pt idx="3">
                  <c:v>108.93</c:v>
                </c:pt>
                <c:pt idx="4">
                  <c:v>105.68</c:v>
                </c:pt>
              </c:numCache>
            </c:numRef>
          </c:val>
          <c:extLst>
            <c:ext xmlns:c16="http://schemas.microsoft.com/office/drawing/2014/chart" uri="{C3380CC4-5D6E-409C-BE32-E72D297353CC}">
              <c16:uniqueId val="{00000000-6837-4DF8-B881-96AE30FAC9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6837-4DF8-B881-96AE30FAC9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266.64</c:v>
                </c:pt>
                <c:pt idx="1">
                  <c:v>238.58</c:v>
                </c:pt>
                <c:pt idx="2">
                  <c:v>238.96</c:v>
                </c:pt>
                <c:pt idx="3">
                  <c:v>249.68</c:v>
                </c:pt>
                <c:pt idx="4">
                  <c:v>256.12</c:v>
                </c:pt>
              </c:numCache>
            </c:numRef>
          </c:val>
          <c:extLst>
            <c:ext xmlns:c16="http://schemas.microsoft.com/office/drawing/2014/chart" uri="{C3380CC4-5D6E-409C-BE32-E72D297353CC}">
              <c16:uniqueId val="{00000000-DCAF-4C12-B1AF-8745515AA5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DCAF-4C12-B1AF-8745515AA5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栗山町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11823</v>
      </c>
      <c r="AM8" s="60"/>
      <c r="AN8" s="60"/>
      <c r="AO8" s="60"/>
      <c r="AP8" s="60"/>
      <c r="AQ8" s="60"/>
      <c r="AR8" s="60"/>
      <c r="AS8" s="60"/>
      <c r="AT8" s="51">
        <f>データ!$S$6</f>
        <v>203.93</v>
      </c>
      <c r="AU8" s="52"/>
      <c r="AV8" s="52"/>
      <c r="AW8" s="52"/>
      <c r="AX8" s="52"/>
      <c r="AY8" s="52"/>
      <c r="AZ8" s="52"/>
      <c r="BA8" s="52"/>
      <c r="BB8" s="53">
        <f>データ!$T$6</f>
        <v>57.98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62.56</v>
      </c>
      <c r="J10" s="52"/>
      <c r="K10" s="52"/>
      <c r="L10" s="52"/>
      <c r="M10" s="52"/>
      <c r="N10" s="52"/>
      <c r="O10" s="63"/>
      <c r="P10" s="53">
        <f>データ!$P$6</f>
        <v>99.54</v>
      </c>
      <c r="Q10" s="53"/>
      <c r="R10" s="53"/>
      <c r="S10" s="53"/>
      <c r="T10" s="53"/>
      <c r="U10" s="53"/>
      <c r="V10" s="53"/>
      <c r="W10" s="60">
        <f>データ!$Q$6</f>
        <v>5590</v>
      </c>
      <c r="X10" s="60"/>
      <c r="Y10" s="60"/>
      <c r="Z10" s="60"/>
      <c r="AA10" s="60"/>
      <c r="AB10" s="60"/>
      <c r="AC10" s="60"/>
      <c r="AD10" s="2"/>
      <c r="AE10" s="2"/>
      <c r="AF10" s="2"/>
      <c r="AG10" s="2"/>
      <c r="AH10" s="4"/>
      <c r="AI10" s="4"/>
      <c r="AJ10" s="4"/>
      <c r="AK10" s="4"/>
      <c r="AL10" s="60">
        <f>データ!$U$6</f>
        <v>11634</v>
      </c>
      <c r="AM10" s="60"/>
      <c r="AN10" s="60"/>
      <c r="AO10" s="60"/>
      <c r="AP10" s="60"/>
      <c r="AQ10" s="60"/>
      <c r="AR10" s="60"/>
      <c r="AS10" s="60"/>
      <c r="AT10" s="51">
        <f>データ!$V$6</f>
        <v>87.68</v>
      </c>
      <c r="AU10" s="52"/>
      <c r="AV10" s="52"/>
      <c r="AW10" s="52"/>
      <c r="AX10" s="52"/>
      <c r="AY10" s="52"/>
      <c r="AZ10" s="52"/>
      <c r="BA10" s="52"/>
      <c r="BB10" s="53">
        <f>データ!$W$6</f>
        <v>132.69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q7Go19j0i2/sBubRTvP17LhRImENHQ08Ve70RWf5A3nNU1sYK3GjcvonGvj6gt6XTWGJcugeVqKr3QMGdoSBw==" saltValue="JrrRbodwbCUnJZllc1h/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14290</v>
      </c>
      <c r="D6" s="34">
        <f t="shared" si="3"/>
        <v>46</v>
      </c>
      <c r="E6" s="34">
        <f t="shared" si="3"/>
        <v>1</v>
      </c>
      <c r="F6" s="34">
        <f t="shared" si="3"/>
        <v>0</v>
      </c>
      <c r="G6" s="34">
        <f t="shared" si="3"/>
        <v>1</v>
      </c>
      <c r="H6" s="34" t="str">
        <f t="shared" si="3"/>
        <v>北海道　栗山町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62.56</v>
      </c>
      <c r="P6" s="35">
        <f t="shared" si="3"/>
        <v>99.54</v>
      </c>
      <c r="Q6" s="35">
        <f t="shared" si="3"/>
        <v>5590</v>
      </c>
      <c r="R6" s="35">
        <f t="shared" si="3"/>
        <v>11823</v>
      </c>
      <c r="S6" s="35">
        <f t="shared" si="3"/>
        <v>203.93</v>
      </c>
      <c r="T6" s="35">
        <f t="shared" si="3"/>
        <v>57.98</v>
      </c>
      <c r="U6" s="35">
        <f t="shared" si="3"/>
        <v>11634</v>
      </c>
      <c r="V6" s="35">
        <f t="shared" si="3"/>
        <v>87.68</v>
      </c>
      <c r="W6" s="35">
        <f t="shared" si="3"/>
        <v>132.69</v>
      </c>
      <c r="X6" s="36">
        <f>IF(X7="",NA(),X7)</f>
        <v>115.35</v>
      </c>
      <c r="Y6" s="36">
        <f t="shared" ref="Y6:AG6" si="4">IF(Y7="",NA(),Y7)</f>
        <v>113.13</v>
      </c>
      <c r="Z6" s="36">
        <f t="shared" si="4"/>
        <v>114.06</v>
      </c>
      <c r="AA6" s="36">
        <f t="shared" si="4"/>
        <v>107.89</v>
      </c>
      <c r="AB6" s="36">
        <f t="shared" si="4"/>
        <v>104.16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224.23</v>
      </c>
      <c r="AU6" s="36">
        <f t="shared" ref="AU6:BC6" si="6">IF(AU7="",NA(),AU7)</f>
        <v>209.78</v>
      </c>
      <c r="AV6" s="36">
        <f t="shared" si="6"/>
        <v>209.81</v>
      </c>
      <c r="AW6" s="36">
        <f t="shared" si="6"/>
        <v>195.35</v>
      </c>
      <c r="AX6" s="36">
        <f t="shared" si="6"/>
        <v>180</v>
      </c>
      <c r="AY6" s="36">
        <f t="shared" si="6"/>
        <v>406.37</v>
      </c>
      <c r="AZ6" s="36">
        <f t="shared" si="6"/>
        <v>398.29</v>
      </c>
      <c r="BA6" s="36">
        <f t="shared" si="6"/>
        <v>388.67</v>
      </c>
      <c r="BB6" s="36">
        <f t="shared" si="6"/>
        <v>355.27</v>
      </c>
      <c r="BC6" s="36">
        <f t="shared" si="6"/>
        <v>359.7</v>
      </c>
      <c r="BD6" s="35" t="str">
        <f>IF(BD7="","",IF(BD7="-","【-】","【"&amp;SUBSTITUTE(TEXT(BD7,"#,##0.00"),"-","△")&amp;"】"))</f>
        <v>【261.93】</v>
      </c>
      <c r="BE6" s="36">
        <f>IF(BE7="",NA(),BE7)</f>
        <v>567.36</v>
      </c>
      <c r="BF6" s="36">
        <f t="shared" ref="BF6:BN6" si="7">IF(BF7="",NA(),BF7)</f>
        <v>567.96</v>
      </c>
      <c r="BG6" s="36">
        <f t="shared" si="7"/>
        <v>562.14</v>
      </c>
      <c r="BH6" s="36">
        <f t="shared" si="7"/>
        <v>556.5</v>
      </c>
      <c r="BI6" s="36">
        <f t="shared" si="7"/>
        <v>556.78</v>
      </c>
      <c r="BJ6" s="36">
        <f t="shared" si="7"/>
        <v>442.54</v>
      </c>
      <c r="BK6" s="36">
        <f t="shared" si="7"/>
        <v>431</v>
      </c>
      <c r="BL6" s="36">
        <f t="shared" si="7"/>
        <v>422.5</v>
      </c>
      <c r="BM6" s="36">
        <f t="shared" si="7"/>
        <v>458.27</v>
      </c>
      <c r="BN6" s="36">
        <f t="shared" si="7"/>
        <v>447.01</v>
      </c>
      <c r="BO6" s="35" t="str">
        <f>IF(BO7="","",IF(BO7="-","【-】","【"&amp;SUBSTITUTE(TEXT(BO7,"#,##0.00"),"-","△")&amp;"】"))</f>
        <v>【270.46】</v>
      </c>
      <c r="BP6" s="36">
        <f>IF(BP7="",NA(),BP7)</f>
        <v>101.37</v>
      </c>
      <c r="BQ6" s="36">
        <f t="shared" ref="BQ6:BY6" si="8">IF(BQ7="",NA(),BQ7)</f>
        <v>113.59</v>
      </c>
      <c r="BR6" s="36">
        <f t="shared" si="8"/>
        <v>113.53</v>
      </c>
      <c r="BS6" s="36">
        <f t="shared" si="8"/>
        <v>108.93</v>
      </c>
      <c r="BT6" s="36">
        <f t="shared" si="8"/>
        <v>105.68</v>
      </c>
      <c r="BU6" s="36">
        <f t="shared" si="8"/>
        <v>98.6</v>
      </c>
      <c r="BV6" s="36">
        <f t="shared" si="8"/>
        <v>100.82</v>
      </c>
      <c r="BW6" s="36">
        <f t="shared" si="8"/>
        <v>101.64</v>
      </c>
      <c r="BX6" s="36">
        <f t="shared" si="8"/>
        <v>96.77</v>
      </c>
      <c r="BY6" s="36">
        <f t="shared" si="8"/>
        <v>95.81</v>
      </c>
      <c r="BZ6" s="35" t="str">
        <f>IF(BZ7="","",IF(BZ7="-","【-】","【"&amp;SUBSTITUTE(TEXT(BZ7,"#,##0.00"),"-","△")&amp;"】"))</f>
        <v>【103.91】</v>
      </c>
      <c r="CA6" s="36">
        <f>IF(CA7="",NA(),CA7)</f>
        <v>266.64</v>
      </c>
      <c r="CB6" s="36">
        <f t="shared" ref="CB6:CJ6" si="9">IF(CB7="",NA(),CB7)</f>
        <v>238.58</v>
      </c>
      <c r="CC6" s="36">
        <f t="shared" si="9"/>
        <v>238.96</v>
      </c>
      <c r="CD6" s="36">
        <f t="shared" si="9"/>
        <v>249.68</v>
      </c>
      <c r="CE6" s="36">
        <f t="shared" si="9"/>
        <v>256.12</v>
      </c>
      <c r="CF6" s="36">
        <f t="shared" si="9"/>
        <v>181.67</v>
      </c>
      <c r="CG6" s="36">
        <f t="shared" si="9"/>
        <v>179.55</v>
      </c>
      <c r="CH6" s="36">
        <f t="shared" si="9"/>
        <v>179.16</v>
      </c>
      <c r="CI6" s="36">
        <f t="shared" si="9"/>
        <v>187.18</v>
      </c>
      <c r="CJ6" s="36">
        <f t="shared" si="9"/>
        <v>189.58</v>
      </c>
      <c r="CK6" s="35" t="str">
        <f>IF(CK7="","",IF(CK7="-","【-】","【"&amp;SUBSTITUTE(TEXT(CK7,"#,##0.00"),"-","△")&amp;"】"))</f>
        <v>【167.11】</v>
      </c>
      <c r="CL6" s="36">
        <f>IF(CL7="",NA(),CL7)</f>
        <v>47.15</v>
      </c>
      <c r="CM6" s="36">
        <f t="shared" ref="CM6:CU6" si="10">IF(CM7="",NA(),CM7)</f>
        <v>43.44</v>
      </c>
      <c r="CN6" s="36">
        <f t="shared" si="10"/>
        <v>43.37</v>
      </c>
      <c r="CO6" s="36">
        <f t="shared" si="10"/>
        <v>42.57</v>
      </c>
      <c r="CP6" s="36">
        <f t="shared" si="10"/>
        <v>41.79</v>
      </c>
      <c r="CQ6" s="36">
        <f t="shared" si="10"/>
        <v>53.61</v>
      </c>
      <c r="CR6" s="36">
        <f t="shared" si="10"/>
        <v>53.52</v>
      </c>
      <c r="CS6" s="36">
        <f t="shared" si="10"/>
        <v>54.24</v>
      </c>
      <c r="CT6" s="36">
        <f t="shared" si="10"/>
        <v>55.88</v>
      </c>
      <c r="CU6" s="36">
        <f t="shared" si="10"/>
        <v>55.22</v>
      </c>
      <c r="CV6" s="35" t="str">
        <f>IF(CV7="","",IF(CV7="-","【-】","【"&amp;SUBSTITUTE(TEXT(CV7,"#,##0.00"),"-","△")&amp;"】"))</f>
        <v>【60.27】</v>
      </c>
      <c r="CW6" s="36">
        <f>IF(CW7="",NA(),CW7)</f>
        <v>78.349999999999994</v>
      </c>
      <c r="CX6" s="36">
        <f t="shared" ref="CX6:DF6" si="11">IF(CX7="",NA(),CX7)</f>
        <v>82.74</v>
      </c>
      <c r="CY6" s="36">
        <f t="shared" si="11"/>
        <v>82.1</v>
      </c>
      <c r="CZ6" s="36">
        <f t="shared" si="11"/>
        <v>82.53</v>
      </c>
      <c r="DA6" s="36">
        <f t="shared" si="11"/>
        <v>82.66</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43.3</v>
      </c>
      <c r="DI6" s="36">
        <f t="shared" ref="DI6:DQ6" si="12">IF(DI7="",NA(),DI7)</f>
        <v>44.01</v>
      </c>
      <c r="DJ6" s="36">
        <f t="shared" si="12"/>
        <v>44.73</v>
      </c>
      <c r="DK6" s="36">
        <f t="shared" si="12"/>
        <v>45.39</v>
      </c>
      <c r="DL6" s="36">
        <f t="shared" si="12"/>
        <v>46.04</v>
      </c>
      <c r="DM6" s="36">
        <f t="shared" si="12"/>
        <v>46.67</v>
      </c>
      <c r="DN6" s="36">
        <f t="shared" si="12"/>
        <v>47.7</v>
      </c>
      <c r="DO6" s="36">
        <f t="shared" si="12"/>
        <v>48.14</v>
      </c>
      <c r="DP6" s="36">
        <f t="shared" si="12"/>
        <v>46.61</v>
      </c>
      <c r="DQ6" s="36">
        <f t="shared" si="12"/>
        <v>47.97</v>
      </c>
      <c r="DR6" s="35" t="str">
        <f>IF(DR7="","",IF(DR7="-","【-】","【"&amp;SUBSTITUTE(TEXT(DR7,"#,##0.00"),"-","△")&amp;"】"))</f>
        <v>【48.85】</v>
      </c>
      <c r="DS6" s="36">
        <f>IF(DS7="",NA(),DS7)</f>
        <v>24.1</v>
      </c>
      <c r="DT6" s="36">
        <f t="shared" ref="DT6:EB6" si="13">IF(DT7="",NA(),DT7)</f>
        <v>23.47</v>
      </c>
      <c r="DU6" s="36">
        <f t="shared" si="13"/>
        <v>26</v>
      </c>
      <c r="DV6" s="36">
        <f t="shared" si="13"/>
        <v>24.5</v>
      </c>
      <c r="DW6" s="36">
        <f t="shared" si="13"/>
        <v>24.56</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0.82</v>
      </c>
      <c r="EE6" s="36">
        <f t="shared" ref="EE6:EM6" si="14">IF(EE7="",NA(),EE7)</f>
        <v>1.64</v>
      </c>
      <c r="EF6" s="36">
        <f t="shared" si="14"/>
        <v>1.05</v>
      </c>
      <c r="EG6" s="36">
        <f t="shared" si="14"/>
        <v>0.37</v>
      </c>
      <c r="EH6" s="36">
        <f t="shared" si="14"/>
        <v>1.63</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14290</v>
      </c>
      <c r="D7" s="38">
        <v>46</v>
      </c>
      <c r="E7" s="38">
        <v>1</v>
      </c>
      <c r="F7" s="38">
        <v>0</v>
      </c>
      <c r="G7" s="38">
        <v>1</v>
      </c>
      <c r="H7" s="38" t="s">
        <v>93</v>
      </c>
      <c r="I7" s="38" t="s">
        <v>94</v>
      </c>
      <c r="J7" s="38" t="s">
        <v>95</v>
      </c>
      <c r="K7" s="38" t="s">
        <v>96</v>
      </c>
      <c r="L7" s="38" t="s">
        <v>97</v>
      </c>
      <c r="M7" s="38" t="s">
        <v>98</v>
      </c>
      <c r="N7" s="39" t="s">
        <v>99</v>
      </c>
      <c r="O7" s="39">
        <v>62.56</v>
      </c>
      <c r="P7" s="39">
        <v>99.54</v>
      </c>
      <c r="Q7" s="39">
        <v>5590</v>
      </c>
      <c r="R7" s="39">
        <v>11823</v>
      </c>
      <c r="S7" s="39">
        <v>203.93</v>
      </c>
      <c r="T7" s="39">
        <v>57.98</v>
      </c>
      <c r="U7" s="39">
        <v>11634</v>
      </c>
      <c r="V7" s="39">
        <v>87.68</v>
      </c>
      <c r="W7" s="39">
        <v>132.69</v>
      </c>
      <c r="X7" s="39">
        <v>115.35</v>
      </c>
      <c r="Y7" s="39">
        <v>113.13</v>
      </c>
      <c r="Z7" s="39">
        <v>114.06</v>
      </c>
      <c r="AA7" s="39">
        <v>107.89</v>
      </c>
      <c r="AB7" s="39">
        <v>104.16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224.23</v>
      </c>
      <c r="AU7" s="39">
        <v>209.78</v>
      </c>
      <c r="AV7" s="39">
        <v>209.81</v>
      </c>
      <c r="AW7" s="39">
        <v>195.35</v>
      </c>
      <c r="AX7" s="39">
        <v>180</v>
      </c>
      <c r="AY7" s="39">
        <v>406.37</v>
      </c>
      <c r="AZ7" s="39">
        <v>398.29</v>
      </c>
      <c r="BA7" s="39">
        <v>388.67</v>
      </c>
      <c r="BB7" s="39">
        <v>355.27</v>
      </c>
      <c r="BC7" s="39">
        <v>359.7</v>
      </c>
      <c r="BD7" s="39">
        <v>261.93</v>
      </c>
      <c r="BE7" s="39">
        <v>567.36</v>
      </c>
      <c r="BF7" s="39">
        <v>567.96</v>
      </c>
      <c r="BG7" s="39">
        <v>562.14</v>
      </c>
      <c r="BH7" s="39">
        <v>556.5</v>
      </c>
      <c r="BI7" s="39">
        <v>556.78</v>
      </c>
      <c r="BJ7" s="39">
        <v>442.54</v>
      </c>
      <c r="BK7" s="39">
        <v>431</v>
      </c>
      <c r="BL7" s="39">
        <v>422.5</v>
      </c>
      <c r="BM7" s="39">
        <v>458.27</v>
      </c>
      <c r="BN7" s="39">
        <v>447.01</v>
      </c>
      <c r="BO7" s="39">
        <v>270.45999999999998</v>
      </c>
      <c r="BP7" s="39">
        <v>101.37</v>
      </c>
      <c r="BQ7" s="39">
        <v>113.59</v>
      </c>
      <c r="BR7" s="39">
        <v>113.53</v>
      </c>
      <c r="BS7" s="39">
        <v>108.93</v>
      </c>
      <c r="BT7" s="39">
        <v>105.68</v>
      </c>
      <c r="BU7" s="39">
        <v>98.6</v>
      </c>
      <c r="BV7" s="39">
        <v>100.82</v>
      </c>
      <c r="BW7" s="39">
        <v>101.64</v>
      </c>
      <c r="BX7" s="39">
        <v>96.77</v>
      </c>
      <c r="BY7" s="39">
        <v>95.81</v>
      </c>
      <c r="BZ7" s="39">
        <v>103.91</v>
      </c>
      <c r="CA7" s="39">
        <v>266.64</v>
      </c>
      <c r="CB7" s="39">
        <v>238.58</v>
      </c>
      <c r="CC7" s="39">
        <v>238.96</v>
      </c>
      <c r="CD7" s="39">
        <v>249.68</v>
      </c>
      <c r="CE7" s="39">
        <v>256.12</v>
      </c>
      <c r="CF7" s="39">
        <v>181.67</v>
      </c>
      <c r="CG7" s="39">
        <v>179.55</v>
      </c>
      <c r="CH7" s="39">
        <v>179.16</v>
      </c>
      <c r="CI7" s="39">
        <v>187.18</v>
      </c>
      <c r="CJ7" s="39">
        <v>189.58</v>
      </c>
      <c r="CK7" s="39">
        <v>167.11</v>
      </c>
      <c r="CL7" s="39">
        <v>47.15</v>
      </c>
      <c r="CM7" s="39">
        <v>43.44</v>
      </c>
      <c r="CN7" s="39">
        <v>43.37</v>
      </c>
      <c r="CO7" s="39">
        <v>42.57</v>
      </c>
      <c r="CP7" s="39">
        <v>41.79</v>
      </c>
      <c r="CQ7" s="39">
        <v>53.61</v>
      </c>
      <c r="CR7" s="39">
        <v>53.52</v>
      </c>
      <c r="CS7" s="39">
        <v>54.24</v>
      </c>
      <c r="CT7" s="39">
        <v>55.88</v>
      </c>
      <c r="CU7" s="39">
        <v>55.22</v>
      </c>
      <c r="CV7" s="39">
        <v>60.27</v>
      </c>
      <c r="CW7" s="39">
        <v>78.349999999999994</v>
      </c>
      <c r="CX7" s="39">
        <v>82.74</v>
      </c>
      <c r="CY7" s="39">
        <v>82.1</v>
      </c>
      <c r="CZ7" s="39">
        <v>82.53</v>
      </c>
      <c r="DA7" s="39">
        <v>82.66</v>
      </c>
      <c r="DB7" s="39">
        <v>81.31</v>
      </c>
      <c r="DC7" s="39">
        <v>81.459999999999994</v>
      </c>
      <c r="DD7" s="39">
        <v>81.680000000000007</v>
      </c>
      <c r="DE7" s="39">
        <v>80.989999999999995</v>
      </c>
      <c r="DF7" s="39">
        <v>80.930000000000007</v>
      </c>
      <c r="DG7" s="39">
        <v>89.92</v>
      </c>
      <c r="DH7" s="39">
        <v>43.3</v>
      </c>
      <c r="DI7" s="39">
        <v>44.01</v>
      </c>
      <c r="DJ7" s="39">
        <v>44.73</v>
      </c>
      <c r="DK7" s="39">
        <v>45.39</v>
      </c>
      <c r="DL7" s="39">
        <v>46.04</v>
      </c>
      <c r="DM7" s="39">
        <v>46.67</v>
      </c>
      <c r="DN7" s="39">
        <v>47.7</v>
      </c>
      <c r="DO7" s="39">
        <v>48.14</v>
      </c>
      <c r="DP7" s="39">
        <v>46.61</v>
      </c>
      <c r="DQ7" s="39">
        <v>47.97</v>
      </c>
      <c r="DR7" s="39">
        <v>48.85</v>
      </c>
      <c r="DS7" s="39">
        <v>24.1</v>
      </c>
      <c r="DT7" s="39">
        <v>23.47</v>
      </c>
      <c r="DU7" s="39">
        <v>26</v>
      </c>
      <c r="DV7" s="39">
        <v>24.5</v>
      </c>
      <c r="DW7" s="39">
        <v>24.56</v>
      </c>
      <c r="DX7" s="39">
        <v>10.029999999999999</v>
      </c>
      <c r="DY7" s="39">
        <v>7.26</v>
      </c>
      <c r="DZ7" s="39">
        <v>11.13</v>
      </c>
      <c r="EA7" s="39">
        <v>10.84</v>
      </c>
      <c r="EB7" s="39">
        <v>15.33</v>
      </c>
      <c r="EC7" s="39">
        <v>17.8</v>
      </c>
      <c r="ED7" s="39">
        <v>0.82</v>
      </c>
      <c r="EE7" s="39">
        <v>1.64</v>
      </c>
      <c r="EF7" s="39">
        <v>1.05</v>
      </c>
      <c r="EG7" s="39">
        <v>0.37</v>
      </c>
      <c r="EH7" s="39">
        <v>1.63</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淳司</cp:lastModifiedBy>
  <dcterms:created xsi:type="dcterms:W3CDTF">2019-12-05T04:07:32Z</dcterms:created>
  <dcterms:modified xsi:type="dcterms:W3CDTF">2020-01-22T04:19:27Z</dcterms:modified>
  <cp:category/>
</cp:coreProperties>
</file>