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上下水道Ｇ\け　経営比較分析表\提出\"/>
    </mc:Choice>
  </mc:AlternateContent>
  <workbookProtection workbookAlgorithmName="SHA-512" workbookHashValue="xUWsMKJ8xdmMAyZzbJoIrlnUK1HjLdOaCqsuryEUimnWnwYgWBlgA6H7P6F25CawcaaPu3PT0p5A8uhJuR4bQw==" workbookSaltValue="R/RxyITtKU3EYV3fjvtN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<sst xmlns="http://schemas.openxmlformats.org/spreadsheetml/2006/main" count="299" uniqueCount="111">
  <si>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</si>
  <si>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</si>
  <si>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</si>
  <si>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</si>
  <si>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</si>
  <si>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</si>
  <si>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</si>
  <si>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</si>
  <si>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</si>
  <si>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</si>
  <si>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</si>
  <si>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</si>
  <si>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</si>
  <si>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</si>
  <si>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</si>
  <si>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</si>
  <si>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</si>
  <si>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</si>
  <si>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</si>
  <si>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</si>
  <si>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</si>
  <si>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</si>
  <si>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</si>
  <si>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</si>
  <si>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</si>
  <si>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</si>
  <si>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</si>
  <si>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</si>
  <si>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</si>
  <si>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</si>
  <si>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</si>
  <si>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</si>
  <si>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</si>
  <si>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</si>
  <si>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</si>
  <si>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</si>
  <si>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</si>
  <si>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</si>
  <si>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</si>
  <si>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</si>
  <si>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</si>
  <si>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</si>
  <si>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</si>
  <si>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</si>
  <si>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</si>
  <si>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</si>
  <si>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</si>
  <si>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</si>
  <si>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</si>
  <si>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</si>
  <si>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</si>
  <si>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</si>
  <si>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</si>
  <si>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</si>
  <si>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</si>
  <si>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</si>
  <si>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</si>
  <si>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</si>
  <si>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</si>
  <si>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</si>
  <si>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</si>
  <si>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</si>
  <si>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</si>
  <si>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</si>
  <si>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</si>
  <si>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</si>
  <si>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</si>
  <si>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</si>
  <si>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</si>
  <si>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</si>
  <si>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</si>
  <si>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</si>
  <si>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</si>
  <si>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</si>
  <si>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</si>
  <si>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</si>
  <si>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</si>
  <si>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</si>
  <si>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</si>
  <si>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</si>
  <si>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</si>
  <si>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</si>
  <si>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</si>
  <si>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</si>
  <si>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</si>
  <si>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</si>
  <si>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</si>
  <si>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</si>
  <si>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</si>
  <si>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</si>
  <si>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</si>
  <si>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</si>
  <si>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</si>
  <si>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</si>
  <si>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</si>
  <si>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</si>
  <si>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</si>
  <si>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</si>
  <si>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</si>
  <si>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</si>
  <si>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</si>
  <si>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</si>
  <si>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</si>
  <si>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</si>
  <si>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</si>
  <si>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</si>
  <si>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</si>
  <si>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</si>
  <si>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</si>
  <si>
    <t>①有形固定資産減価償却率　比率は平均を上回っており、今後は合併処理浄化槽の償却による微増傾向が続くことが見込まれる。
②管渠老朽化率　個別排水処理施設事業のため管渠は無く、合併処理浄化槽が主な有形固定資産であるため、この指標の数値は無い。
③管渠改善率　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ヒリツ</t>
    </rPh>
    <rPh sb="16" eb="18">
      <t>ヘイキン</t>
    </rPh>
    <rPh sb="19" eb="21">
      <t>ウワマワ</t>
    </rPh>
    <rPh sb="26" eb="28">
      <t>コンゴ</t>
    </rPh>
    <rPh sb="29" eb="31">
      <t>ガッペイ</t>
    </rPh>
    <rPh sb="31" eb="33">
      <t>ショリ</t>
    </rPh>
    <rPh sb="33" eb="36">
      <t>ジョウカソウ</t>
    </rPh>
    <rPh sb="37" eb="39">
      <t>ショウキャク</t>
    </rPh>
    <rPh sb="42" eb="44">
      <t>ビゾウ</t>
    </rPh>
    <rPh sb="44" eb="46">
      <t>ケイコウ</t>
    </rPh>
    <rPh sb="47" eb="48">
      <t>ツヅ</t>
    </rPh>
    <rPh sb="52" eb="54">
      <t>ミコ</t>
    </rPh>
    <rPh sb="60" eb="62">
      <t>カンキョ</t>
    </rPh>
    <rPh sb="62" eb="65">
      <t>ロウキュウカ</t>
    </rPh>
    <rPh sb="65" eb="66">
      <t>リツ</t>
    </rPh>
    <rPh sb="67" eb="69">
      <t>コベツ</t>
    </rPh>
    <rPh sb="69" eb="71">
      <t>ハイスイ</t>
    </rPh>
    <rPh sb="71" eb="73">
      <t>ショリ</t>
    </rPh>
    <rPh sb="73" eb="75">
      <t>シセツ</t>
    </rPh>
    <rPh sb="75" eb="77">
      <t>ジギョウ</t>
    </rPh>
    <rPh sb="80" eb="82">
      <t>カンキョ</t>
    </rPh>
    <rPh sb="83" eb="84">
      <t>ナ</t>
    </rPh>
    <rPh sb="86" eb="88">
      <t>ガッペイ</t>
    </rPh>
    <rPh sb="88" eb="90">
      <t>ショリ</t>
    </rPh>
    <rPh sb="90" eb="93">
      <t>ジョウカソウ</t>
    </rPh>
    <rPh sb="94" eb="95">
      <t>オモ</t>
    </rPh>
    <rPh sb="96" eb="98">
      <t>ユウケイ</t>
    </rPh>
    <rPh sb="98" eb="100">
      <t>コテイ</t>
    </rPh>
    <rPh sb="100" eb="102">
      <t>シサン</t>
    </rPh>
    <rPh sb="110" eb="112">
      <t>シヒョウ</t>
    </rPh>
    <rPh sb="113" eb="115">
      <t>スウチ</t>
    </rPh>
    <rPh sb="116" eb="117">
      <t>ナ</t>
    </rPh>
    <rPh sb="121" eb="123">
      <t>カンキョ</t>
    </rPh>
    <rPh sb="123" eb="125">
      <t>カイゼン</t>
    </rPh>
    <rPh sb="125" eb="126">
      <t>リツ</t>
    </rPh>
    <rPh sb="131" eb="133">
      <t>ショリ</t>
    </rPh>
    <rPh sb="133" eb="135">
      <t>シセツ</t>
    </rPh>
    <phoneticPr fontId="4"/>
  </si>
  <si>
    <t>①経常収支比率　比率は100％以上であり単年度収支においては黒字である。しかし、維持管理費等の一部を一般会計からの繰入金により賄っていることから、一層の経営効率化を図る必要がある。
②累積欠損金　累積欠損金は生じていないが、将来的な処理区域内の人口減による使用料収入の減少が見込まれるため、引き続き経営効率化を図る必要がある。
③流動比率　流動資産が流動負債を上回っており比較的安定した支払能力があると認めれる。しかし、次年度以降、企業債償還金の支払いが始まることから流動負債が増加傾向となることが見込まれる。なお、消費税の精算に係る仕訳を未処理としたため比率がマイナスとなっている（H31にて清算済み）
④企業債残高対事業規模比率　事業を開始して間もないため、企業債残高が少ない状況にある。
⑤経費回収率　比率は平均値を若干下回っており、今後は使用料収入の減少が見込まれるため、より一層の経営効率化を図る必要がある。
⑥汚水処理原価　比率は平均値を上回っており、維持管理費等の効率化を図る必要がある。
⑦施設利用率　施設・設備が一日に対応可能な処理能力に対する、一日平均処理水量の割合であり、各世帯の実態に即した人槽での処理が行われている事から100％となっている。
⑧水洗化率　個別排水処理施設設置希望者のみを対象としているため、100％となっている。</t>
    <rPh sb="1" eb="3">
      <t>ケイジョウ</t>
    </rPh>
    <rPh sb="3" eb="5">
      <t>シュウシ</t>
    </rPh>
    <rPh sb="5" eb="7">
      <t>ヒリツ</t>
    </rPh>
    <rPh sb="8" eb="10">
      <t>ヒリツ</t>
    </rPh>
    <rPh sb="15" eb="17">
      <t>イジョウ</t>
    </rPh>
    <rPh sb="20" eb="23">
      <t>タンネンド</t>
    </rPh>
    <rPh sb="23" eb="25">
      <t>シュウシ</t>
    </rPh>
    <rPh sb="30" eb="32">
      <t>クロジ</t>
    </rPh>
    <rPh sb="40" eb="42">
      <t>イジ</t>
    </rPh>
    <rPh sb="42" eb="45">
      <t>カンリヒ</t>
    </rPh>
    <rPh sb="45" eb="46">
      <t>トウ</t>
    </rPh>
    <rPh sb="47" eb="49">
      <t>イチブ</t>
    </rPh>
    <rPh sb="50" eb="52">
      <t>イッパン</t>
    </rPh>
    <rPh sb="52" eb="54">
      <t>カイケイ</t>
    </rPh>
    <rPh sb="57" eb="59">
      <t>クリイレ</t>
    </rPh>
    <rPh sb="59" eb="60">
      <t>キン</t>
    </rPh>
    <rPh sb="63" eb="64">
      <t>マカナ</t>
    </rPh>
    <rPh sb="73" eb="75">
      <t>イッソウ</t>
    </rPh>
    <rPh sb="76" eb="78">
      <t>ケイエイ</t>
    </rPh>
    <rPh sb="78" eb="81">
      <t>コウリツカ</t>
    </rPh>
    <rPh sb="82" eb="83">
      <t>ハカ</t>
    </rPh>
    <rPh sb="84" eb="86">
      <t>ヒツヨウ</t>
    </rPh>
    <rPh sb="165" eb="167">
      <t>リュウドウ</t>
    </rPh>
    <rPh sb="167" eb="169">
      <t>ヒリツ</t>
    </rPh>
    <rPh sb="258" eb="261">
      <t>ショウヒゼイ</t>
    </rPh>
    <rPh sb="262" eb="264">
      <t>セイサン</t>
    </rPh>
    <rPh sb="265" eb="266">
      <t>カカワ</t>
    </rPh>
    <rPh sb="267" eb="269">
      <t>シワケ</t>
    </rPh>
    <rPh sb="270" eb="273">
      <t>ミショリ</t>
    </rPh>
    <rPh sb="297" eb="299">
      <t>セイサン</t>
    </rPh>
    <rPh sb="299" eb="300">
      <t>ズ</t>
    </rPh>
    <rPh sb="304" eb="306">
      <t>キギョウ</t>
    </rPh>
    <rPh sb="306" eb="307">
      <t>サイ</t>
    </rPh>
    <rPh sb="307" eb="309">
      <t>ザンダカ</t>
    </rPh>
    <rPh sb="309" eb="310">
      <t>タイ</t>
    </rPh>
    <rPh sb="310" eb="312">
      <t>ジギョウ</t>
    </rPh>
    <rPh sb="312" eb="314">
      <t>キボ</t>
    </rPh>
    <rPh sb="314" eb="316">
      <t>ヒリツ</t>
    </rPh>
    <rPh sb="317" eb="319">
      <t>ジギョウ</t>
    </rPh>
    <rPh sb="320" eb="322">
      <t>カイシ</t>
    </rPh>
    <rPh sb="324" eb="325">
      <t>マ</t>
    </rPh>
    <rPh sb="331" eb="333">
      <t>キギョウ</t>
    </rPh>
    <rPh sb="333" eb="334">
      <t>サイ</t>
    </rPh>
    <rPh sb="334" eb="336">
      <t>ザンダカ</t>
    </rPh>
    <rPh sb="337" eb="338">
      <t>スク</t>
    </rPh>
    <rPh sb="340" eb="342">
      <t>ジョウキョウ</t>
    </rPh>
    <rPh sb="361" eb="363">
      <t>ジャッカン</t>
    </rPh>
    <rPh sb="363" eb="364">
      <t>シタ</t>
    </rPh>
    <rPh sb="418" eb="420">
      <t>ヒリツ</t>
    </rPh>
    <rPh sb="423" eb="424">
      <t>アタイ</t>
    </rPh>
    <rPh sb="453" eb="455">
      <t>シセツ</t>
    </rPh>
    <rPh sb="455" eb="457">
      <t>リヨウ</t>
    </rPh>
    <rPh sb="457" eb="458">
      <t>リツ</t>
    </rPh>
    <rPh sb="536" eb="539">
      <t>スイセンカ</t>
    </rPh>
    <rPh sb="539" eb="540">
      <t>リツ</t>
    </rPh>
    <rPh sb="541" eb="543">
      <t>コベツ</t>
    </rPh>
    <rPh sb="543" eb="545">
      <t>ハイスイ</t>
    </rPh>
    <rPh sb="545" eb="547">
      <t>ショリ</t>
    </rPh>
    <rPh sb="547" eb="549">
      <t>シセツ</t>
    </rPh>
    <rPh sb="549" eb="551">
      <t>セッチ</t>
    </rPh>
    <rPh sb="551" eb="554">
      <t>キボウシャ</t>
    </rPh>
    <rPh sb="557" eb="559">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</si>
</sst>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4-4273-8804-0C021C5EDA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B4-4273-8804-0C021C5EDA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81F-4A81-9584-24C1FFB97A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49.31</c:v>
                </c:pt>
                <c:pt idx="4">
                  <c:v>47.29</c:v>
                </c:pt>
              </c:numCache>
            </c:numRef>
          </c:val>
          <c:smooth val="0"/>
          <c:extLst>
            <c:ext xmlns:c16="http://schemas.microsoft.com/office/drawing/2014/chart" uri="{C3380CC4-5D6E-409C-BE32-E72D297353CC}">
              <c16:uniqueId val="{00000001-581F-4A81-9584-24C1FFB97A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373-4E79-BC8D-E9D9B9F509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57.28</c:v>
                </c:pt>
                <c:pt idx="4">
                  <c:v>57.74</c:v>
                </c:pt>
              </c:numCache>
            </c:numRef>
          </c:val>
          <c:smooth val="0"/>
          <c:extLst>
            <c:ext xmlns:c16="http://schemas.microsoft.com/office/drawing/2014/chart" uri="{C3380CC4-5D6E-409C-BE32-E72D297353CC}">
              <c16:uniqueId val="{00000001-F373-4E79-BC8D-E9D9B9F509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114.95</c:v>
                </c:pt>
                <c:pt idx="4">
                  <c:v>119.76</c:v>
                </c:pt>
              </c:numCache>
            </c:numRef>
          </c:val>
          <c:extLst>
            <c:ext xmlns:c16="http://schemas.microsoft.com/office/drawing/2014/chart" uri="{C3380CC4-5D6E-409C-BE32-E72D297353CC}">
              <c16:uniqueId val="{00000000-5D45-46E3-B3D8-08FDECFD32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109.03</c:v>
                </c:pt>
                <c:pt idx="4">
                  <c:v>105.3</c:v>
                </c:pt>
              </c:numCache>
            </c:numRef>
          </c:val>
          <c:smooth val="0"/>
          <c:extLst>
            <c:ext xmlns:c16="http://schemas.microsoft.com/office/drawing/2014/chart" uri="{C3380CC4-5D6E-409C-BE32-E72D297353CC}">
              <c16:uniqueId val="{00000001-5D45-46E3-B3D8-08FDECFD32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8.34</c:v>
                </c:pt>
                <c:pt idx="4">
                  <c:v>15.23</c:v>
                </c:pt>
              </c:numCache>
            </c:numRef>
          </c:val>
          <c:extLst>
            <c:ext xmlns:c16="http://schemas.microsoft.com/office/drawing/2014/chart" uri="{C3380CC4-5D6E-409C-BE32-E72D297353CC}">
              <c16:uniqueId val="{00000000-8D55-4206-B1B6-55E68BF99C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9.51</c:v>
                </c:pt>
                <c:pt idx="4">
                  <c:v>14.11</c:v>
                </c:pt>
              </c:numCache>
            </c:numRef>
          </c:val>
          <c:smooth val="0"/>
          <c:extLst>
            <c:ext xmlns:c16="http://schemas.microsoft.com/office/drawing/2014/chart" uri="{C3380CC4-5D6E-409C-BE32-E72D297353CC}">
              <c16:uniqueId val="{00000001-8D55-4206-B1B6-55E68BF99C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9-4F07-83F0-B0AABAC026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29-4F07-83F0-B0AABAC026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84-4A5D-ADC6-9DAB3842B3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34.340000000000003</c:v>
                </c:pt>
                <c:pt idx="4">
                  <c:v>40.119999999999997</c:v>
                </c:pt>
              </c:numCache>
            </c:numRef>
          </c:val>
          <c:smooth val="0"/>
          <c:extLst>
            <c:ext xmlns:c16="http://schemas.microsoft.com/office/drawing/2014/chart" uri="{C3380CC4-5D6E-409C-BE32-E72D297353CC}">
              <c16:uniqueId val="{00000001-3584-4A5D-ADC6-9DAB3842B3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298.74</c:v>
                </c:pt>
                <c:pt idx="4">
                  <c:v>-2168.0300000000002</c:v>
                </c:pt>
              </c:numCache>
            </c:numRef>
          </c:val>
          <c:extLst>
            <c:ext xmlns:c16="http://schemas.microsoft.com/office/drawing/2014/chart" uri="{C3380CC4-5D6E-409C-BE32-E72D297353CC}">
              <c16:uniqueId val="{00000000-EC94-4878-B05E-A13D528F27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202.79</c:v>
                </c:pt>
                <c:pt idx="4">
                  <c:v>255.28</c:v>
                </c:pt>
              </c:numCache>
            </c:numRef>
          </c:val>
          <c:smooth val="0"/>
          <c:extLst>
            <c:ext xmlns:c16="http://schemas.microsoft.com/office/drawing/2014/chart" uri="{C3380CC4-5D6E-409C-BE32-E72D297353CC}">
              <c16:uniqueId val="{00000001-EC94-4878-B05E-A13D528F27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61.13</c:v>
                </c:pt>
                <c:pt idx="4">
                  <c:v>98.74</c:v>
                </c:pt>
              </c:numCache>
            </c:numRef>
          </c:val>
          <c:extLst>
            <c:ext xmlns:c16="http://schemas.microsoft.com/office/drawing/2014/chart" uri="{C3380CC4-5D6E-409C-BE32-E72D297353CC}">
              <c16:uniqueId val="{00000000-2290-4F98-8226-6E274F4311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768.3</c:v>
                </c:pt>
                <c:pt idx="4">
                  <c:v>918.36</c:v>
                </c:pt>
              </c:numCache>
            </c:numRef>
          </c:val>
          <c:smooth val="0"/>
          <c:extLst>
            <c:ext xmlns:c16="http://schemas.microsoft.com/office/drawing/2014/chart" uri="{C3380CC4-5D6E-409C-BE32-E72D297353CC}">
              <c16:uniqueId val="{00000001-2290-4F98-8226-6E274F4311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51.11</c:v>
                </c:pt>
                <c:pt idx="4">
                  <c:v>50.7</c:v>
                </c:pt>
              </c:numCache>
            </c:numRef>
          </c:val>
          <c:extLst>
            <c:ext xmlns:c16="http://schemas.microsoft.com/office/drawing/2014/chart" uri="{C3380CC4-5D6E-409C-BE32-E72D297353CC}">
              <c16:uniqueId val="{00000000-27FD-4484-BF79-ED7F1513BD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53.36</c:v>
                </c:pt>
                <c:pt idx="4">
                  <c:v>50.94</c:v>
                </c:pt>
              </c:numCache>
            </c:numRef>
          </c:val>
          <c:smooth val="0"/>
          <c:extLst>
            <c:ext xmlns:c16="http://schemas.microsoft.com/office/drawing/2014/chart" uri="{C3380CC4-5D6E-409C-BE32-E72D297353CC}">
              <c16:uniqueId val="{00000001-27FD-4484-BF79-ED7F1513BD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442.28</c:v>
                </c:pt>
                <c:pt idx="4">
                  <c:v>445.37</c:v>
                </c:pt>
              </c:numCache>
            </c:numRef>
          </c:val>
          <c:extLst>
            <c:ext xmlns:c16="http://schemas.microsoft.com/office/drawing/2014/chart" uri="{C3380CC4-5D6E-409C-BE32-E72D297353CC}">
              <c16:uniqueId val="{00000000-8DD0-4C20-B98E-76EA6C26EE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347.38</c:v>
                </c:pt>
                <c:pt idx="4">
                  <c:v>371.2</c:v>
                </c:pt>
              </c:numCache>
            </c:numRef>
          </c:val>
          <c:smooth val="0"/>
          <c:extLst>
            <c:ext xmlns:c16="http://schemas.microsoft.com/office/drawing/2014/chart" uri="{C3380CC4-5D6E-409C-BE32-E72D297353CC}">
              <c16:uniqueId val="{00000001-8DD0-4C20-B98E-76EA6C26EE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【180.68】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栗山町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tr">
        <f>データ!$M$6</f>
        <v>非設置</v>
      </c>
      <c r="AE8" s="49"/>
      <c r="AF8" s="49"/>
      <c r="AG8" s="49"/>
      <c r="AH8" s="49"/>
      <c r="AI8" s="49"/>
      <c r="AJ8" s="49"/>
      <c r="AK8" s="3"/>
      <c r="AL8" s="50">
        <f>データ!S6</f>
        <v>11823</v>
      </c>
      <c r="AM8" s="50"/>
      <c r="AN8" s="50"/>
      <c r="AO8" s="50"/>
      <c r="AP8" s="50"/>
      <c r="AQ8" s="50"/>
      <c r="AR8" s="50"/>
      <c r="AS8" s="50"/>
      <c r="AT8" s="45">
        <f>データ!T6</f>
        <v>203.93</v>
      </c>
      <c r="AU8" s="45"/>
      <c r="AV8" s="45"/>
      <c r="AW8" s="45"/>
      <c r="AX8" s="45"/>
      <c r="AY8" s="45"/>
      <c r="AZ8" s="45"/>
      <c r="BA8" s="45"/>
      <c r="BB8" s="45">
        <f>データ!U6</f>
        <v>57.98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87.65</v>
      </c>
      <c r="J10" s="45"/>
      <c r="K10" s="45"/>
      <c r="L10" s="45"/>
      <c r="M10" s="45"/>
      <c r="N10" s="45"/>
      <c r="O10" s="45"/>
      <c r="P10" s="45">
        <f>データ!P6</f>
        <v>8.1199999999999992</v>
      </c>
      <c r="Q10" s="45"/>
      <c r="R10" s="45"/>
      <c r="S10" s="45"/>
      <c r="T10" s="45"/>
      <c r="U10" s="45"/>
      <c r="V10" s="45"/>
      <c r="W10" s="45">
        <f>データ!Q6</f>
        <v>100</v>
      </c>
      <c r="X10" s="45"/>
      <c r="Y10" s="45"/>
      <c r="Z10" s="45"/>
      <c r="AA10" s="45"/>
      <c r="AB10" s="45"/>
      <c r="AC10" s="45"/>
      <c r="AD10" s="50">
        <f>データ!R6</f>
        <v>4795</v>
      </c>
      <c r="AE10" s="50"/>
      <c r="AF10" s="50"/>
      <c r="AG10" s="50"/>
      <c r="AH10" s="50"/>
      <c r="AI10" s="50"/>
      <c r="AJ10" s="50"/>
      <c r="AK10" s="2"/>
      <c r="AL10" s="50">
        <f>データ!V6</f>
        <v>949</v>
      </c>
      <c r="AM10" s="50"/>
      <c r="AN10" s="50"/>
      <c r="AO10" s="50"/>
      <c r="AP10" s="50"/>
      <c r="AQ10" s="50"/>
      <c r="AR10" s="50"/>
      <c r="AS10" s="50"/>
      <c r="AT10" s="45">
        <f>データ!W6</f>
        <v>197.12</v>
      </c>
      <c r="AU10" s="45"/>
      <c r="AV10" s="45"/>
      <c r="AW10" s="45"/>
      <c r="AX10" s="45"/>
      <c r="AY10" s="45"/>
      <c r="AZ10" s="45"/>
      <c r="BA10" s="45"/>
      <c r="BB10" s="45">
        <f>データ!X6</f>
        <v>4.8099999999999996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【91.71】</v>
      </c>
      <c r="F85" s="26" t="str">
        <f>データ!AT6</f>
        <v>【180.68】</v>
      </c>
      <c r="G85" s="26" t="str">
        <f>データ!BE6</f>
        <v>【273.97】</v>
      </c>
      <c r="H85" s="26" t="str">
        <f>データ!BP6</f>
        <v>【860.68】</v>
      </c>
      <c r="I85" s="26" t="str">
        <f>データ!CA6</f>
        <v>【52.12】</v>
      </c>
      <c r="J85" s="26" t="str">
        <f>データ!CL6</f>
        <v>【299.14】</v>
      </c>
      <c r="K85" s="26" t="str">
        <f>データ!CW6</f>
        <v>【50.35】</v>
      </c>
      <c r="L85" s="26" t="str">
        <f>データ!DH6</f>
        <v>【81.14】</v>
      </c>
      <c r="M85" s="26" t="str">
        <f>データ!DS6</f>
        <v>【38.00】</v>
      </c>
      <c r="N85" s="26" t="str">
        <f>データ!ED6</f>
        <v>【-】</v>
      </c>
      <c r="O85" s="26" t="str">
        <f>データ!EO6</f>
        <v>【-】</v>
      </c>
    </row>
  </sheetData>
  <sheetProtection algorithmName="SHA-512" hashValue="VGcYAPlc4D/RAan+9JR+DtXh6eVs/SGmp5ZypeBHpBYiHBkAsfmQBvXSsn5UxUFRS0GM8yGtObdCKf7S3+ObRw==" saltValue="ogLqeQwrClmgXMa0IsrI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14290</v>
      </c>
      <c r="D6" s="33">
        <f t="shared" si="3"/>
        <v>46</v>
      </c>
      <c r="E6" s="33">
        <f t="shared" si="3"/>
        <v>18</v>
      </c>
      <c r="F6" s="33">
        <f t="shared" si="3"/>
        <v>1</v>
      </c>
      <c r="G6" s="33">
        <f t="shared" si="3"/>
        <v>0</v>
      </c>
      <c r="H6" s="33" t="str">
        <f t="shared" si="3"/>
        <v>北海道　栗山町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87.65</v>
      </c>
      <c r="P6" s="34">
        <f t="shared" si="3"/>
        <v>8.1199999999999992</v>
      </c>
      <c r="Q6" s="34">
        <f t="shared" si="3"/>
        <v>100</v>
      </c>
      <c r="R6" s="34">
        <f t="shared" si="3"/>
        <v>4795</v>
      </c>
      <c r="S6" s="34">
        <f t="shared" si="3"/>
        <v>11823</v>
      </c>
      <c r="T6" s="34">
        <f t="shared" si="3"/>
        <v>203.93</v>
      </c>
      <c r="U6" s="34">
        <f t="shared" si="3"/>
        <v>57.98</v>
      </c>
      <c r="V6" s="34">
        <f t="shared" si="3"/>
        <v>949</v>
      </c>
      <c r="W6" s="34">
        <f t="shared" si="3"/>
        <v>197.12</v>
      </c>
      <c r="X6" s="34">
        <f t="shared" si="3"/>
        <v>4.8099999999999996</v>
      </c>
      <c r="Y6" s="35" t="str">
        <f>IF(Y7="",NA(),Y7)</f>
        <v>-</v>
      </c>
      <c r="Z6" s="35" t="str">
        <f t="shared" ref="Z6:AH6" si="4">IF(Z7="",NA(),Z7)</f>
        <v>-</v>
      </c>
      <c r="AA6" s="35" t="str">
        <f t="shared" si="4"/>
        <v>-</v>
      </c>
      <c r="AB6" s="35">
        <f t="shared" si="4"/>
        <v>114.95</v>
      </c>
      <c r="AC6" s="35">
        <f t="shared" si="4"/>
        <v>119.76</v>
      </c>
      <c r="AD6" s="35" t="str">
        <f t="shared" si="4"/>
        <v>-</v>
      </c>
      <c r="AE6" s="35" t="str">
        <f t="shared" si="4"/>
        <v>-</v>
      </c>
      <c r="AF6" s="35" t="str">
        <f t="shared" si="4"/>
        <v>-</v>
      </c>
      <c r="AG6" s="35">
        <f t="shared" si="4"/>
        <v>109.03</v>
      </c>
      <c r="AH6" s="35">
        <f t="shared" si="4"/>
        <v>105.3</v>
      </c>
      <c r="AI6" s="34" t="str">
        <f>IF(AI7="","",IF(AI7="-","【-】","【"&amp;SUBSTITUTE(TEXT(AI7,"#,##0.00"),"-","△")&amp;"】"))</f>
        <v>【91.71】</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34.340000000000003</v>
      </c>
      <c r="AS6" s="35">
        <f t="shared" si="5"/>
        <v>40.119999999999997</v>
      </c>
      <c r="AT6" s="34" t="str">
        <f>IF(AT7="","",IF(AT7="-","【-】","【"&amp;SUBSTITUTE(TEXT(AT7,"#,##0.00"),"-","△")&amp;"】"))</f>
        <v>【180.68】</v>
      </c>
      <c r="AU6" s="35" t="str">
        <f>IF(AU7="",NA(),AU7)</f>
        <v>-</v>
      </c>
      <c r="AV6" s="35" t="str">
        <f t="shared" ref="AV6:BD6" si="6">IF(AV7="",NA(),AV7)</f>
        <v>-</v>
      </c>
      <c r="AW6" s="35" t="str">
        <f t="shared" si="6"/>
        <v>-</v>
      </c>
      <c r="AX6" s="35">
        <f t="shared" si="6"/>
        <v>298.74</v>
      </c>
      <c r="AY6" s="35">
        <f t="shared" si="6"/>
        <v>-2168.0300000000002</v>
      </c>
      <c r="AZ6" s="35" t="str">
        <f t="shared" si="6"/>
        <v>-</v>
      </c>
      <c r="BA6" s="35" t="str">
        <f t="shared" si="6"/>
        <v>-</v>
      </c>
      <c r="BB6" s="35" t="str">
        <f t="shared" si="6"/>
        <v>-</v>
      </c>
      <c r="BC6" s="35">
        <f t="shared" si="6"/>
        <v>202.79</v>
      </c>
      <c r="BD6" s="35">
        <f t="shared" si="6"/>
        <v>255.28</v>
      </c>
      <c r="BE6" s="34" t="str">
        <f>IF(BE7="","",IF(BE7="-","【-】","【"&amp;SUBSTITUTE(TEXT(BE7,"#,##0.00"),"-","△")&amp;"】"))</f>
        <v>【273.97】</v>
      </c>
      <c r="BF6" s="35" t="str">
        <f>IF(BF7="",NA(),BF7)</f>
        <v>-</v>
      </c>
      <c r="BG6" s="35" t="str">
        <f t="shared" ref="BG6:BO6" si="7">IF(BG7="",NA(),BG7)</f>
        <v>-</v>
      </c>
      <c r="BH6" s="35" t="str">
        <f t="shared" si="7"/>
        <v>-</v>
      </c>
      <c r="BI6" s="35">
        <f t="shared" si="7"/>
        <v>61.13</v>
      </c>
      <c r="BJ6" s="35">
        <f t="shared" si="7"/>
        <v>98.74</v>
      </c>
      <c r="BK6" s="35" t="str">
        <f t="shared" si="7"/>
        <v>-</v>
      </c>
      <c r="BL6" s="35" t="str">
        <f t="shared" si="7"/>
        <v>-</v>
      </c>
      <c r="BM6" s="35" t="str">
        <f t="shared" si="7"/>
        <v>-</v>
      </c>
      <c r="BN6" s="35">
        <f t="shared" si="7"/>
        <v>768.3</v>
      </c>
      <c r="BO6" s="35">
        <f t="shared" si="7"/>
        <v>918.36</v>
      </c>
      <c r="BP6" s="34" t="str">
        <f>IF(BP7="","",IF(BP7="-","【-】","【"&amp;SUBSTITUTE(TEXT(BP7,"#,##0.00"),"-","△")&amp;"】"))</f>
        <v>【860.68】</v>
      </c>
      <c r="BQ6" s="35" t="str">
        <f>IF(BQ7="",NA(),BQ7)</f>
        <v>-</v>
      </c>
      <c r="BR6" s="35" t="str">
        <f t="shared" ref="BR6:BZ6" si="8">IF(BR7="",NA(),BR7)</f>
        <v>-</v>
      </c>
      <c r="BS6" s="35" t="str">
        <f t="shared" si="8"/>
        <v>-</v>
      </c>
      <c r="BT6" s="35">
        <f t="shared" si="8"/>
        <v>51.11</v>
      </c>
      <c r="BU6" s="35">
        <f t="shared" si="8"/>
        <v>50.7</v>
      </c>
      <c r="BV6" s="35" t="str">
        <f t="shared" si="8"/>
        <v>-</v>
      </c>
      <c r="BW6" s="35" t="str">
        <f t="shared" si="8"/>
        <v>-</v>
      </c>
      <c r="BX6" s="35" t="str">
        <f t="shared" si="8"/>
        <v>-</v>
      </c>
      <c r="BY6" s="35">
        <f t="shared" si="8"/>
        <v>53.36</v>
      </c>
      <c r="BZ6" s="35">
        <f t="shared" si="8"/>
        <v>50.94</v>
      </c>
      <c r="CA6" s="34" t="str">
        <f>IF(CA7="","",IF(CA7="-","【-】","【"&amp;SUBSTITUTE(TEXT(CA7,"#,##0.00"),"-","△")&amp;"】"))</f>
        <v>【52.12】</v>
      </c>
      <c r="CB6" s="35" t="str">
        <f>IF(CB7="",NA(),CB7)</f>
        <v>-</v>
      </c>
      <c r="CC6" s="35" t="str">
        <f t="shared" ref="CC6:CK6" si="9">IF(CC7="",NA(),CC7)</f>
        <v>-</v>
      </c>
      <c r="CD6" s="35" t="str">
        <f t="shared" si="9"/>
        <v>-</v>
      </c>
      <c r="CE6" s="35">
        <f t="shared" si="9"/>
        <v>442.28</v>
      </c>
      <c r="CF6" s="35">
        <f t="shared" si="9"/>
        <v>445.37</v>
      </c>
      <c r="CG6" s="35" t="str">
        <f t="shared" si="9"/>
        <v>-</v>
      </c>
      <c r="CH6" s="35" t="str">
        <f t="shared" si="9"/>
        <v>-</v>
      </c>
      <c r="CI6" s="35" t="str">
        <f t="shared" si="9"/>
        <v>-</v>
      </c>
      <c r="CJ6" s="35">
        <f t="shared" si="9"/>
        <v>347.38</v>
      </c>
      <c r="CK6" s="35">
        <f t="shared" si="9"/>
        <v>371.2</v>
      </c>
      <c r="CL6" s="34" t="str">
        <f>IF(CL7="","",IF(CL7="-","【-】","【"&amp;SUBSTITUTE(TEXT(CL7,"#,##0.00"),"-","△")&amp;"】"))</f>
        <v>【299.14】</v>
      </c>
      <c r="CM6" s="35" t="str">
        <f>IF(CM7="",NA(),CM7)</f>
        <v>-</v>
      </c>
      <c r="CN6" s="35" t="str">
        <f t="shared" ref="CN6:CV6" si="10">IF(CN7="",NA(),CN7)</f>
        <v>-</v>
      </c>
      <c r="CO6" s="35" t="str">
        <f t="shared" si="10"/>
        <v>-</v>
      </c>
      <c r="CP6" s="35">
        <f t="shared" si="10"/>
        <v>100</v>
      </c>
      <c r="CQ6" s="35">
        <f t="shared" si="10"/>
        <v>100</v>
      </c>
      <c r="CR6" s="35" t="str">
        <f t="shared" si="10"/>
        <v>-</v>
      </c>
      <c r="CS6" s="35" t="str">
        <f t="shared" si="10"/>
        <v>-</v>
      </c>
      <c r="CT6" s="35" t="str">
        <f t="shared" si="10"/>
        <v>-</v>
      </c>
      <c r="CU6" s="35">
        <f t="shared" si="10"/>
        <v>49.31</v>
      </c>
      <c r="CV6" s="35">
        <f t="shared" si="10"/>
        <v>47.29</v>
      </c>
      <c r="CW6" s="34" t="str">
        <f>IF(CW7="","",IF(CW7="-","【-】","【"&amp;SUBSTITUTE(TEXT(CW7,"#,##0.00"),"-","△")&amp;"】"))</f>
        <v>【50.35】</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57.28</v>
      </c>
      <c r="DG6" s="35">
        <f t="shared" si="11"/>
        <v>57.74</v>
      </c>
      <c r="DH6" s="34" t="str">
        <f>IF(DH7="","",IF(DH7="-","【-】","【"&amp;SUBSTITUTE(TEXT(DH7,"#,##0.00"),"-","△")&amp;"】"))</f>
        <v>【81.14】</v>
      </c>
      <c r="DI6" s="35" t="str">
        <f>IF(DI7="",NA(),DI7)</f>
        <v>-</v>
      </c>
      <c r="DJ6" s="35" t="str">
        <f t="shared" ref="DJ6:DR6" si="12">IF(DJ7="",NA(),DJ7)</f>
        <v>-</v>
      </c>
      <c r="DK6" s="35" t="str">
        <f t="shared" si="12"/>
        <v>-</v>
      </c>
      <c r="DL6" s="35">
        <f t="shared" si="12"/>
        <v>8.34</v>
      </c>
      <c r="DM6" s="35">
        <f t="shared" si="12"/>
        <v>15.23</v>
      </c>
      <c r="DN6" s="35" t="str">
        <f t="shared" si="12"/>
        <v>-</v>
      </c>
      <c r="DO6" s="35" t="str">
        <f t="shared" si="12"/>
        <v>-</v>
      </c>
      <c r="DP6" s="35" t="str">
        <f t="shared" si="12"/>
        <v>-</v>
      </c>
      <c r="DQ6" s="35">
        <f t="shared" si="12"/>
        <v>9.51</v>
      </c>
      <c r="DR6" s="35">
        <f t="shared" si="12"/>
        <v>14.11</v>
      </c>
      <c r="DS6" s="34" t="str">
        <f>IF(DS7="","",IF(DS7="-","【-】","【"&amp;SUBSTITUTE(TEXT(DS7,"#,##0.00"),"-","△")&amp;"】"))</f>
        <v>【38.00】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14290</v>
      </c>
      <c r="D7" s="37">
        <v>46</v>
      </c>
      <c r="E7" s="37">
        <v>18</v>
      </c>
      <c r="F7" s="37">
        <v>1</v>
      </c>
      <c r="G7" s="37">
        <v>0</v>
      </c>
      <c r="H7" s="37" t="s">
        <v>96</v>
      </c>
      <c r="I7" s="37" t="s">
        <v>97</v>
      </c>
      <c r="J7" s="37" t="s">
        <v>98</v>
      </c>
      <c r="K7" s="37" t="s">
        <v>99</v>
      </c>
      <c r="L7" s="37" t="s">
        <v>100</v>
      </c>
      <c r="M7" s="37" t="s">
        <v>101</v>
      </c>
      <c r="N7" s="38" t="s">
        <v>102</v>
      </c>
      <c r="O7" s="38">
        <v>87.65</v>
      </c>
      <c r="P7" s="38">
        <v>8.1199999999999992</v>
      </c>
      <c r="Q7" s="38">
        <v>100</v>
      </c>
      <c r="R7" s="38">
        <v>4795</v>
      </c>
      <c r="S7" s="38">
        <v>11823</v>
      </c>
      <c r="T7" s="38">
        <v>203.93</v>
      </c>
      <c r="U7" s="38">
        <v>57.98</v>
      </c>
      <c r="V7" s="38">
        <v>949</v>
      </c>
      <c r="W7" s="38">
        <v>197.12</v>
      </c>
      <c r="X7" s="38">
        <v>4.8099999999999996</v>
      </c>
      <c r="Y7" s="38" t="s">
        <v>102</v>
      </c>
      <c r="Z7" s="38" t="s">
        <v>102</v>
      </c>
      <c r="AA7" s="38" t="s">
        <v>102</v>
      </c>
      <c r="AB7" s="38">
        <v>114.95</v>
      </c>
      <c r="AC7" s="38">
        <v>119.76</v>
      </c>
      <c r="AD7" s="38" t="s">
        <v>102</v>
      </c>
      <c r="AE7" s="38" t="s">
        <v>102</v>
      </c>
      <c r="AF7" s="38" t="s">
        <v>102</v>
      </c>
      <c r="AG7" s="38">
        <v>109.03</v>
      </c>
      <c r="AH7" s="38">
        <v>105.3</v>
      </c>
      <c r="AI7" s="38">
        <v>91.71</v>
      </c>
      <c r="AJ7" s="38" t="s">
        <v>102</v>
      </c>
      <c r="AK7" s="38" t="s">
        <v>102</v>
      </c>
      <c r="AL7" s="38" t="s">
        <v>102</v>
      </c>
      <c r="AM7" s="38">
        <v>0</v>
      </c>
      <c r="AN7" s="38">
        <v>0</v>
      </c>
      <c r="AO7" s="38" t="s">
        <v>102</v>
      </c>
      <c r="AP7" s="38" t="s">
        <v>102</v>
      </c>
      <c r="AQ7" s="38" t="s">
        <v>102</v>
      </c>
      <c r="AR7" s="38">
        <v>34.340000000000003</v>
      </c>
      <c r="AS7" s="38">
        <v>40.119999999999997</v>
      </c>
      <c r="AT7" s="38">
        <v>180.68</v>
      </c>
      <c r="AU7" s="38" t="s">
        <v>102</v>
      </c>
      <c r="AV7" s="38" t="s">
        <v>102</v>
      </c>
      <c r="AW7" s="38" t="s">
        <v>102</v>
      </c>
      <c r="AX7" s="38">
        <v>298.74</v>
      </c>
      <c r="AY7" s="38">
        <v>-2168.0300000000002</v>
      </c>
      <c r="AZ7" s="38" t="s">
        <v>102</v>
      </c>
      <c r="BA7" s="38" t="s">
        <v>102</v>
      </c>
      <c r="BB7" s="38" t="s">
        <v>102</v>
      </c>
      <c r="BC7" s="38">
        <v>202.79</v>
      </c>
      <c r="BD7" s="38">
        <v>255.28</v>
      </c>
      <c r="BE7" s="38">
        <v>273.97000000000003</v>
      </c>
      <c r="BF7" s="38" t="s">
        <v>102</v>
      </c>
      <c r="BG7" s="38" t="s">
        <v>102</v>
      </c>
      <c r="BH7" s="38" t="s">
        <v>102</v>
      </c>
      <c r="BI7" s="38">
        <v>61.13</v>
      </c>
      <c r="BJ7" s="38">
        <v>98.74</v>
      </c>
      <c r="BK7" s="38" t="s">
        <v>102</v>
      </c>
      <c r="BL7" s="38" t="s">
        <v>102</v>
      </c>
      <c r="BM7" s="38" t="s">
        <v>102</v>
      </c>
      <c r="BN7" s="38">
        <v>768.3</v>
      </c>
      <c r="BO7" s="38">
        <v>918.36</v>
      </c>
      <c r="BP7" s="38">
        <v>860.68</v>
      </c>
      <c r="BQ7" s="38" t="s">
        <v>102</v>
      </c>
      <c r="BR7" s="38" t="s">
        <v>102</v>
      </c>
      <c r="BS7" s="38" t="s">
        <v>102</v>
      </c>
      <c r="BT7" s="38">
        <v>51.11</v>
      </c>
      <c r="BU7" s="38">
        <v>50.7</v>
      </c>
      <c r="BV7" s="38" t="s">
        <v>102</v>
      </c>
      <c r="BW7" s="38" t="s">
        <v>102</v>
      </c>
      <c r="BX7" s="38" t="s">
        <v>102</v>
      </c>
      <c r="BY7" s="38">
        <v>53.36</v>
      </c>
      <c r="BZ7" s="38">
        <v>50.94</v>
      </c>
      <c r="CA7" s="38">
        <v>52.12</v>
      </c>
      <c r="CB7" s="38" t="s">
        <v>102</v>
      </c>
      <c r="CC7" s="38" t="s">
        <v>102</v>
      </c>
      <c r="CD7" s="38" t="s">
        <v>102</v>
      </c>
      <c r="CE7" s="38">
        <v>442.28</v>
      </c>
      <c r="CF7" s="38">
        <v>445.37</v>
      </c>
      <c r="CG7" s="38" t="s">
        <v>102</v>
      </c>
      <c r="CH7" s="38" t="s">
        <v>102</v>
      </c>
      <c r="CI7" s="38" t="s">
        <v>102</v>
      </c>
      <c r="CJ7" s="38">
        <v>347.38</v>
      </c>
      <c r="CK7" s="38">
        <v>371.2</v>
      </c>
      <c r="CL7" s="38">
        <v>299.14</v>
      </c>
      <c r="CM7" s="38" t="s">
        <v>102</v>
      </c>
      <c r="CN7" s="38" t="s">
        <v>102</v>
      </c>
      <c r="CO7" s="38" t="s">
        <v>102</v>
      </c>
      <c r="CP7" s="38">
        <v>100</v>
      </c>
      <c r="CQ7" s="38">
        <v>100</v>
      </c>
      <c r="CR7" s="38" t="s">
        <v>102</v>
      </c>
      <c r="CS7" s="38" t="s">
        <v>102</v>
      </c>
      <c r="CT7" s="38" t="s">
        <v>102</v>
      </c>
      <c r="CU7" s="38">
        <v>49.31</v>
      </c>
      <c r="CV7" s="38">
        <v>47.29</v>
      </c>
      <c r="CW7" s="38">
        <v>50.35</v>
      </c>
      <c r="CX7" s="38" t="s">
        <v>102</v>
      </c>
      <c r="CY7" s="38" t="s">
        <v>102</v>
      </c>
      <c r="CZ7" s="38" t="s">
        <v>102</v>
      </c>
      <c r="DA7" s="38">
        <v>100</v>
      </c>
      <c r="DB7" s="38">
        <v>100</v>
      </c>
      <c r="DC7" s="38" t="s">
        <v>102</v>
      </c>
      <c r="DD7" s="38" t="s">
        <v>102</v>
      </c>
      <c r="DE7" s="38" t="s">
        <v>102</v>
      </c>
      <c r="DF7" s="38">
        <v>57.28</v>
      </c>
      <c r="DG7" s="38">
        <v>57.74</v>
      </c>
      <c r="DH7" s="38">
        <v>81.14</v>
      </c>
      <c r="DI7" s="38" t="s">
        <v>102</v>
      </c>
      <c r="DJ7" s="38" t="s">
        <v>102</v>
      </c>
      <c r="DK7" s="38" t="s">
        <v>102</v>
      </c>
      <c r="DL7" s="38">
        <v>8.34</v>
      </c>
      <c r="DM7" s="38">
        <v>15.23</v>
      </c>
      <c r="DN7" s="38" t="s">
        <v>102</v>
      </c>
      <c r="DO7" s="38" t="s">
        <v>102</v>
      </c>
      <c r="DP7" s="38" t="s">
        <v>102</v>
      </c>
      <c r="DQ7" s="38">
        <v>9.51</v>
      </c>
      <c r="DR7" s="38">
        <v>14.11</v>
      </c>
      <c r="DS7" s="38">
        <v>38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2020-01-17T04:31:36Z</cp:lastPrinted>
  <dcterms:created xsi:type="dcterms:W3CDTF">2019-12-05T04:58:08Z</dcterms:created>
  <dcterms:modified xsi:type="dcterms:W3CDTF">2020-03-02T07:59:31Z</dcterms:modified>
  <cp:category/>
</cp:coreProperties>
</file>