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上下水道Ｇ\こ　公営企業経営関係（市町村係）\5_経営比較分析\提出\下水道事業\【経営比較分析表】2017_014290_46_1718\"/>
    </mc:Choice>
  </mc:AlternateContent>
  <workbookProtection workbookAlgorithmName="SHA-512" workbookHashValue="rpcfHGhmd0rGBJIHIpRa4BDYgW7vy5skuEZfi/RLk8KfBx+0GUeD+z5LVB0NC81Qjtrw6r4Bzufm+yJ0WkBQTg==" workbookSaltValue="vFo0SzJbKFxSgfLt3Uj5B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<sst xmlns="http://schemas.openxmlformats.org/spreadsheetml/2006/main" count="304" uniqueCount="123">
  <si>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</si>
  <si>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</si>
  <si>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</si>
  <si>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</si>
  <si>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</si>
  <si>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</si>
  <si>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</si>
  <si>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</si>
  <si>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</si>
  <si>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</si>
  <si>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</si>
  <si>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</si>
  <si>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</si>
  <si>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</si>
  <si>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</si>
  <si>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</si>
  <si>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</si>
  <si>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</si>
  <si>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</si>
  <si>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</si>
  <si>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</si>
  <si>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</si>
  <si>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</si>
  <si>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</si>
  <si>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</si>
  <si>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</si>
  <si>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</si>
  <si>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</si>
  <si>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</si>
  <si>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</si>
  <si>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</si>
  <si>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</si>
  <si>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</si>
  <si>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</si>
  <si>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</si>
  <si>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</si>
  <si>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</si>
  <si>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</si>
  <si>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</si>
  <si>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</si>
  <si>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</si>
  <si>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</si>
  <si>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</si>
  <si>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</si>
  <si>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</si>
  <si>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</si>
  <si>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</si>
  <si>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</si>
  <si>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</si>
  <si>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</si>
  <si>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</si>
  <si>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</si>
  <si>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</si>
  <si>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</si>
  <si>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</si>
  <si>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</si>
  <si>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</si>
  <si>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</si>
  <si>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</si>
  <si>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</si>
  <si>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</si>
  <si>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</si>
  <si>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</si>
  <si>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</si>
  <si>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</si>
  <si>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</si>
  <si>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</si>
  <si>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</si>
  <si>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</si>
  <si>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</si>
  <si>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</si>
  <si>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</si>
  <si>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</si>
  <si>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</si>
  <si>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</si>
  <si>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</si>
  <si>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</si>
  <si>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</si>
  <si>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</si>
  <si>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</si>
  <si>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</si>
  <si>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</si>
  <si>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</si>
  <si>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</si>
  <si>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</si>
  <si>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</si>
  <si>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</si>
  <si>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</si>
  <si>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</si>
  <si>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</si>
  <si>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</si>
  <si>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</si>
  <si>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</si>
  <si>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</si>
  <si>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</si>
  <si>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</si>
  <si>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</si>
  <si>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</si>
  <si>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</si>
  <si>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</si>
  <si>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</si>
  <si>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</si>
  <si>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</si>
  <si>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</si>
  <si>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</si>
  <si>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</si>
  <si>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</si>
  <si>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</si>
  <si>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</si>
  <si>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</si>
  <si>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</si>
  <si>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</si>
  <si>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</si>
  <si>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</si>
  <si>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</si>
  <si>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</si>
  <si>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</si>
  <si>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</si>
  <si>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</si>
  <si>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</si>
  <si>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より農業集落排水事業を公共下水道事業に統合し、特定環境保全公共下水道事業に移行した。本事業に係る現状における管渠等の維持修繕、また将来的な更新が想定されるが、処理域内における人口減少や高齢化が進行することを踏まえ、総合的な経営判断のもと、持続的な事業運営をしていく必要がある。</t>
    <phoneticPr fontId="4"/>
  </si>
  <si>
    <t>平成28年度より農業集落排水を公共下水道に統合し、特定環境保全公共下水道事業となった。
①経常収支比率　比率は100％以上であり単年度収支においては黒字であるが、使用料金が減少傾向にあることから、一層の経営効率化を図る必要がある。
②累積欠損金比率　累積欠損金は生じていないが、将来的な処理区域内の人口減による使用料収入の減少が見込まれるため引き続き経営効率化を図る必要がある。
③流動比率　下水道管等の建設改良費に充てられた企業債の借入により流動比率が100％を下回っている状況にあるが、企業債償還額が減少傾向にあり、今後徐々にではあるが一定の改善が見込まれる。
④企業債残高対事業規模比率　平均値を上回っているが、今後は企業債残高は減少していく見込みであることから改善傾向にある。しかし、今後、老朽化に伴う更新投資が必要なことから持続的な経営の観点から投資規模を総合的に判断していく必要がある。
⑤経費回収率　比率は100％となっているが、今後も使用料収入の減少が見込まれるため、より一層の経営効率化を図る必要がある。
⑥汚水処理原価　原価は平均を若干上回っており、維持管理費等の効率化を図る必要がある。
⑦施設利用率　事業統合により施設を廃止したため、利用率は0％となっている。
⑧水洗化率　平均値を上回る94％超となっているが、処理区域内における高齢化、人口減少等の現状を踏まえつつ、より一層の水洗化率向上に努める。</t>
    <rPh sb="0" eb="2">
      <t>ヘイセイ</t>
    </rPh>
    <rPh sb="4" eb="6">
      <t>ネンド</t>
    </rPh>
    <rPh sb="8" eb="10">
      <t>ノウギョウ</t>
    </rPh>
    <rPh sb="10" eb="12">
      <t>シュウラク</t>
    </rPh>
    <rPh sb="12" eb="14">
      <t>ハイスイ</t>
    </rPh>
    <rPh sb="15" eb="17">
      <t>コウキョウ</t>
    </rPh>
    <rPh sb="17" eb="20">
      <t>ゲスイドウ</t>
    </rPh>
    <rPh sb="21" eb="23">
      <t>トウゴウ</t>
    </rPh>
    <rPh sb="25" eb="36">
      <t>トクテイカンキョウホゼンコウキョウゲスイドウ</t>
    </rPh>
    <rPh sb="36" eb="38">
      <t>ジギョウ</t>
    </rPh>
    <rPh sb="46" eb="48">
      <t>ケイジョウ</t>
    </rPh>
    <rPh sb="48" eb="50">
      <t>シュウシ</t>
    </rPh>
    <rPh sb="50" eb="52">
      <t>ヒリツ</t>
    </rPh>
    <rPh sb="53" eb="55">
      <t>ヒリツ</t>
    </rPh>
    <rPh sb="60" eb="62">
      <t>イジョウ</t>
    </rPh>
    <rPh sb="65" eb="68">
      <t>タンネンド</t>
    </rPh>
    <rPh sb="68" eb="70">
      <t>シュウシ</t>
    </rPh>
    <rPh sb="75" eb="77">
      <t>クロジ</t>
    </rPh>
    <rPh sb="82" eb="85">
      <t>シヨウリョウ</t>
    </rPh>
    <rPh sb="87" eb="89">
      <t>ゲンショウ</t>
    </rPh>
    <rPh sb="89" eb="91">
      <t>ケイコウ</t>
    </rPh>
    <rPh sb="99" eb="101">
      <t>イッソウ</t>
    </rPh>
    <rPh sb="102" eb="104">
      <t>ケイエイ</t>
    </rPh>
    <rPh sb="104" eb="107">
      <t>コウリツカ</t>
    </rPh>
    <rPh sb="108" eb="109">
      <t>ハカ</t>
    </rPh>
    <rPh sb="110" eb="112">
      <t>ヒツヨウ</t>
    </rPh>
    <rPh sb="118" eb="123">
      <t>ルイセキケッソンキン</t>
    </rPh>
    <rPh sb="123" eb="125">
      <t>ヒリツ</t>
    </rPh>
    <rPh sb="126" eb="128">
      <t>ルイセキ</t>
    </rPh>
    <rPh sb="128" eb="130">
      <t>ケッソン</t>
    </rPh>
    <rPh sb="130" eb="131">
      <t>キン</t>
    </rPh>
    <rPh sb="132" eb="133">
      <t>ショウ</t>
    </rPh>
    <rPh sb="140" eb="143">
      <t>ショウライテキ</t>
    </rPh>
    <rPh sb="144" eb="146">
      <t>ショリ</t>
    </rPh>
    <rPh sb="146" eb="148">
      <t>クイキ</t>
    </rPh>
    <rPh sb="148" eb="149">
      <t>ナイ</t>
    </rPh>
    <rPh sb="150" eb="153">
      <t>ジンコウゲン</t>
    </rPh>
    <rPh sb="156" eb="159">
      <t>シヨウリョウ</t>
    </rPh>
    <rPh sb="159" eb="161">
      <t>シュウニュウ</t>
    </rPh>
    <rPh sb="162" eb="164">
      <t>ゲンショウ</t>
    </rPh>
    <rPh sb="165" eb="167">
      <t>ミコ</t>
    </rPh>
    <rPh sb="172" eb="173">
      <t>ヒ</t>
    </rPh>
    <rPh sb="174" eb="175">
      <t>ツヅ</t>
    </rPh>
    <rPh sb="176" eb="178">
      <t>ケイエイ</t>
    </rPh>
    <rPh sb="178" eb="181">
      <t>コウリツカ</t>
    </rPh>
    <rPh sb="182" eb="183">
      <t>ハカ</t>
    </rPh>
    <rPh sb="184" eb="186">
      <t>ヒツヨウ</t>
    </rPh>
    <rPh sb="302" eb="303">
      <t>ウエ</t>
    </rPh>
    <rPh sb="402" eb="404">
      <t>ケイヒ</t>
    </rPh>
    <rPh sb="404" eb="406">
      <t>カイシュウ</t>
    </rPh>
    <rPh sb="406" eb="407">
      <t>リツ</t>
    </rPh>
    <rPh sb="408" eb="410">
      <t>ヒリツ</t>
    </rPh>
    <rPh sb="423" eb="425">
      <t>コンゴ</t>
    </rPh>
    <rPh sb="426" eb="429">
      <t>シヨウリョウ</t>
    </rPh>
    <rPh sb="429" eb="431">
      <t>シュウニュウ</t>
    </rPh>
    <rPh sb="432" eb="434">
      <t>ゲンショウ</t>
    </rPh>
    <rPh sb="435" eb="437">
      <t>ミコミ</t>
    </rPh>
    <rPh sb="445" eb="447">
      <t>イッソウ</t>
    </rPh>
    <rPh sb="448" eb="450">
      <t>ケイエイ</t>
    </rPh>
    <rPh sb="450" eb="453">
      <t>コウリツカ</t>
    </rPh>
    <rPh sb="454" eb="455">
      <t>ハカ</t>
    </rPh>
    <rPh sb="456" eb="458">
      <t>ヒツヨウ</t>
    </rPh>
    <rPh sb="464" eb="466">
      <t>オスイ</t>
    </rPh>
    <rPh sb="466" eb="468">
      <t>ショリ</t>
    </rPh>
    <rPh sb="468" eb="470">
      <t>ゲンカ</t>
    </rPh>
    <rPh sb="471" eb="473">
      <t>ゲンカ</t>
    </rPh>
    <rPh sb="474" eb="476">
      <t>ヘイキン</t>
    </rPh>
    <rPh sb="477" eb="479">
      <t>ジャッカン</t>
    </rPh>
    <rPh sb="479" eb="481">
      <t>ウワマワ</t>
    </rPh>
    <rPh sb="486" eb="488">
      <t>イジ</t>
    </rPh>
    <rPh sb="488" eb="491">
      <t>カンリヒ</t>
    </rPh>
    <rPh sb="491" eb="492">
      <t>トウ</t>
    </rPh>
    <rPh sb="493" eb="496">
      <t>コウリツカ</t>
    </rPh>
    <rPh sb="497" eb="498">
      <t>ハカ</t>
    </rPh>
    <rPh sb="499" eb="501">
      <t>ヒツヨウ</t>
    </rPh>
    <rPh sb="507" eb="509">
      <t>シセツ</t>
    </rPh>
    <rPh sb="509" eb="511">
      <t>リヨウ</t>
    </rPh>
    <rPh sb="511" eb="512">
      <t>リツ</t>
    </rPh>
    <rPh sb="513" eb="515">
      <t>ジギョウ</t>
    </rPh>
    <rPh sb="515" eb="517">
      <t>トウゴウ</t>
    </rPh>
    <rPh sb="520" eb="522">
      <t>シセツ</t>
    </rPh>
    <rPh sb="523" eb="525">
      <t>ハイシ</t>
    </rPh>
    <rPh sb="530" eb="533">
      <t>リヨウリツ</t>
    </rPh>
    <rPh sb="545" eb="548">
      <t>スイセンカ</t>
    </rPh>
    <rPh sb="548" eb="549">
      <t>リツ</t>
    </rPh>
    <rPh sb="550" eb="553">
      <t>ヘイキンチ</t>
    </rPh>
    <rPh sb="554" eb="556">
      <t>ウワマワ</t>
    </rPh>
    <rPh sb="560" eb="561">
      <t>チョウ</t>
    </rPh>
    <rPh sb="569" eb="571">
      <t>ショリ</t>
    </rPh>
    <rPh sb="571" eb="573">
      <t>クイキ</t>
    </rPh>
    <rPh sb="573" eb="574">
      <t>ナイ</t>
    </rPh>
    <rPh sb="578" eb="581">
      <t>コウレイカ</t>
    </rPh>
    <rPh sb="582" eb="584">
      <t>ジンコウ</t>
    </rPh>
    <rPh sb="584" eb="586">
      <t>ゲンショウ</t>
    </rPh>
    <rPh sb="586" eb="587">
      <t>トウ</t>
    </rPh>
    <rPh sb="588" eb="590">
      <t>ゲンジョウ</t>
    </rPh>
    <rPh sb="591" eb="592">
      <t>フ</t>
    </rPh>
    <rPh sb="599" eb="601">
      <t>イッソウ</t>
    </rPh>
    <rPh sb="602" eb="605">
      <t>スイセンカ</t>
    </rPh>
    <rPh sb="605" eb="606">
      <t>リツ</t>
    </rPh>
    <rPh sb="606" eb="608">
      <t>コウジョウ</t>
    </rPh>
    <rPh sb="609" eb="610">
      <t>ツト</t>
    </rPh>
    <phoneticPr fontId="4"/>
  </si>
  <si>
    <t>①有形固定資産原価償却率　事業統合により処理場を除却したことから、今後は管渠の償却による微増傾向が続くことが見込まれる。
②管渠老朽化率　建設当初から約30年程度の経過しているが、標準耐用年数が50年と長期に渡るため、法定耐用年数を超えた管渠延長はなく、比率は0％である。今後10年間については更新事業を見込んでおらず、50年を経過する平成44年頃からを見込んでいる。
③管渠改善率　②のとおり更新は実施していないため比率は0％である。</t>
    <rPh sb="1" eb="3">
      <t>ユウケイ</t>
    </rPh>
    <rPh sb="3" eb="5">
      <t>コテイ</t>
    </rPh>
    <rPh sb="5" eb="7">
      <t>シサン</t>
    </rPh>
    <rPh sb="7" eb="9">
      <t>ゲンカ</t>
    </rPh>
    <rPh sb="9" eb="11">
      <t>ショウキャク</t>
    </rPh>
    <rPh sb="11" eb="12">
      <t>リツ</t>
    </rPh>
    <rPh sb="13" eb="15">
      <t>ジギョウ</t>
    </rPh>
    <rPh sb="15" eb="17">
      <t>トウゴウ</t>
    </rPh>
    <rPh sb="20" eb="23">
      <t>ショリジョウ</t>
    </rPh>
    <rPh sb="24" eb="26">
      <t>ジョキャク</t>
    </rPh>
    <rPh sb="33" eb="35">
      <t>コンゴ</t>
    </rPh>
    <rPh sb="36" eb="38">
      <t>カンキョ</t>
    </rPh>
    <rPh sb="39" eb="41">
      <t>ショウキャク</t>
    </rPh>
    <rPh sb="44" eb="46">
      <t>ビゾウ</t>
    </rPh>
    <rPh sb="46" eb="48">
      <t>ケイコウ</t>
    </rPh>
    <rPh sb="49" eb="50">
      <t>ツヅ</t>
    </rPh>
    <rPh sb="54" eb="5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</si>
</sst>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D73-426C-8CA8-87EB5AD0CA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c:ext xmlns:c16="http://schemas.microsoft.com/office/drawing/2014/chart" uri="{C3380CC4-5D6E-409C-BE32-E72D297353CC}">
              <c16:uniqueId val="{00000001-1D73-426C-8CA8-87EB5AD0CA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186.76</c:v>
                </c:pt>
                <c:pt idx="4">
                  <c:v>174.85</c:v>
                </c:pt>
              </c:numCache>
            </c:numRef>
          </c:val>
          <c:extLst>
            <c:ext xmlns:c16="http://schemas.microsoft.com/office/drawing/2014/chart" uri="{C3380CC4-5D6E-409C-BE32-E72D297353CC}">
              <c16:uniqueId val="{00000000-607D-4C84-9C13-690F20CC9D0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100.85</c:v>
                </c:pt>
                <c:pt idx="4">
                  <c:v>102.13</c:v>
                </c:pt>
              </c:numCache>
            </c:numRef>
          </c:val>
          <c:smooth val="0"/>
          <c:extLst>
            <c:ext xmlns:c16="http://schemas.microsoft.com/office/drawing/2014/chart" uri="{C3380CC4-5D6E-409C-BE32-E72D297353CC}">
              <c16:uniqueId val="{00000001-607D-4C84-9C13-690F20CC9D0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13.75</c:v>
                </c:pt>
                <c:pt idx="4">
                  <c:v>16.32</c:v>
                </c:pt>
              </c:numCache>
            </c:numRef>
          </c:val>
          <c:extLst>
            <c:ext xmlns:c16="http://schemas.microsoft.com/office/drawing/2014/chart" uri="{C3380CC4-5D6E-409C-BE32-E72D297353CC}">
              <c16:uniqueId val="{00000000-0139-48B8-93DF-059872B747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22.77</c:v>
                </c:pt>
                <c:pt idx="4">
                  <c:v>23.93</c:v>
                </c:pt>
              </c:numCache>
            </c:numRef>
          </c:val>
          <c:smooth val="0"/>
          <c:extLst>
            <c:ext xmlns:c16="http://schemas.microsoft.com/office/drawing/2014/chart" uri="{C3380CC4-5D6E-409C-BE32-E72D297353CC}">
              <c16:uniqueId val="{00000001-0139-48B8-93DF-059872B747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C72-42C3-9B55-FAD74C29CE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C72-42C3-9B55-FAD74C29CE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80D-44F8-91E2-0CB76427E0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110.77</c:v>
                </c:pt>
                <c:pt idx="4">
                  <c:v>109.51</c:v>
                </c:pt>
              </c:numCache>
            </c:numRef>
          </c:val>
          <c:smooth val="0"/>
          <c:extLst>
            <c:ext xmlns:c16="http://schemas.microsoft.com/office/drawing/2014/chart" uri="{C3380CC4-5D6E-409C-BE32-E72D297353CC}">
              <c16:uniqueId val="{00000001-480D-44F8-91E2-0CB76427E0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61</c:v>
                </c:pt>
                <c:pt idx="4">
                  <c:v>93.53</c:v>
                </c:pt>
              </c:numCache>
            </c:numRef>
          </c:val>
          <c:extLst>
            <c:ext xmlns:c16="http://schemas.microsoft.com/office/drawing/2014/chart" uri="{C3380CC4-5D6E-409C-BE32-E72D297353CC}">
              <c16:uniqueId val="{00000000-F85C-4629-8E97-EB5A238AC40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46.78</c:v>
                </c:pt>
                <c:pt idx="4">
                  <c:v>47.44</c:v>
                </c:pt>
              </c:numCache>
            </c:numRef>
          </c:val>
          <c:smooth val="0"/>
          <c:extLst>
            <c:ext xmlns:c16="http://schemas.microsoft.com/office/drawing/2014/chart" uri="{C3380CC4-5D6E-409C-BE32-E72D297353CC}">
              <c16:uniqueId val="{00000001-F85C-4629-8E97-EB5A238AC40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1785.24</c:v>
                </c:pt>
                <c:pt idx="4">
                  <c:v>1414.29</c:v>
                </c:pt>
              </c:numCache>
            </c:numRef>
          </c:val>
          <c:extLst>
            <c:ext xmlns:c16="http://schemas.microsoft.com/office/drawing/2014/chart" uri="{C3380CC4-5D6E-409C-BE32-E72D297353CC}">
              <c16:uniqueId val="{00000000-8246-4FDD-AFB9-A285EC0937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1298.9100000000001</c:v>
                </c:pt>
                <c:pt idx="4">
                  <c:v>1243.71</c:v>
                </c:pt>
              </c:numCache>
            </c:numRef>
          </c:val>
          <c:smooth val="0"/>
          <c:extLst>
            <c:ext xmlns:c16="http://schemas.microsoft.com/office/drawing/2014/chart" uri="{C3380CC4-5D6E-409C-BE32-E72D297353CC}">
              <c16:uniqueId val="{00000001-8246-4FDD-AFB9-A285EC0937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421.46</c:v>
                </c:pt>
                <c:pt idx="4">
                  <c:v>100</c:v>
                </c:pt>
              </c:numCache>
            </c:numRef>
          </c:val>
          <c:extLst>
            <c:ext xmlns:c16="http://schemas.microsoft.com/office/drawing/2014/chart" uri="{C3380CC4-5D6E-409C-BE32-E72D297353CC}">
              <c16:uniqueId val="{00000000-861D-421E-BAC8-080B528945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69.87</c:v>
                </c:pt>
                <c:pt idx="4">
                  <c:v>74.3</c:v>
                </c:pt>
              </c:numCache>
            </c:numRef>
          </c:val>
          <c:smooth val="0"/>
          <c:extLst>
            <c:ext xmlns:c16="http://schemas.microsoft.com/office/drawing/2014/chart" uri="{C3380CC4-5D6E-409C-BE32-E72D297353CC}">
              <c16:uniqueId val="{00000001-861D-421E-BAC8-080B528945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54.49</c:v>
                </c:pt>
                <c:pt idx="4">
                  <c:v>229.67</c:v>
                </c:pt>
              </c:numCache>
            </c:numRef>
          </c:val>
          <c:extLst>
            <c:ext xmlns:c16="http://schemas.microsoft.com/office/drawing/2014/chart" uri="{C3380CC4-5D6E-409C-BE32-E72D297353CC}">
              <c16:uniqueId val="{00000000-46BC-4ACB-AAFC-3743EB7878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234.96</c:v>
                </c:pt>
                <c:pt idx="4">
                  <c:v>221.81</c:v>
                </c:pt>
              </c:numCache>
            </c:numRef>
          </c:val>
          <c:smooth val="0"/>
          <c:extLst>
            <c:ext xmlns:c16="http://schemas.microsoft.com/office/drawing/2014/chart" uri="{C3380CC4-5D6E-409C-BE32-E72D297353CC}">
              <c16:uniqueId val="{00000001-46BC-4ACB-AAFC-3743EB7878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8F-432D-AA9E-2F45E2ED23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42.9</c:v>
                </c:pt>
                <c:pt idx="4">
                  <c:v>43.36</c:v>
                </c:pt>
              </c:numCache>
            </c:numRef>
          </c:val>
          <c:smooth val="0"/>
          <c:extLst>
            <c:ext xmlns:c16="http://schemas.microsoft.com/office/drawing/2014/chart" uri="{C3380CC4-5D6E-409C-BE32-E72D297353CC}">
              <c16:uniqueId val="{00000001-108F-432D-AA9E-2F45E2ED23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95.41</c:v>
                </c:pt>
                <c:pt idx="4">
                  <c:v>94.85</c:v>
                </c:pt>
              </c:numCache>
            </c:numRef>
          </c:val>
          <c:extLst>
            <c:ext xmlns:c16="http://schemas.microsoft.com/office/drawing/2014/chart" uri="{C3380CC4-5D6E-409C-BE32-E72D297353CC}">
              <c16:uniqueId val="{00000000-48C5-4E52-A37E-0F41D6CF83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83.5</c:v>
                </c:pt>
                <c:pt idx="4">
                  <c:v>83.06</c:v>
                </c:pt>
              </c:numCache>
            </c:numRef>
          </c:val>
          <c:smooth val="0"/>
          <c:extLst>
            <c:ext xmlns:c16="http://schemas.microsoft.com/office/drawing/2014/chart" uri="{C3380CC4-5D6E-409C-BE32-E72D297353CC}">
              <c16:uniqueId val="{00000001-48C5-4E52-A37E-0F41D6CF83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6"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栗山町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12052</v>
      </c>
      <c r="AM8" s="50"/>
      <c r="AN8" s="50"/>
      <c r="AO8" s="50"/>
      <c r="AP8" s="50"/>
      <c r="AQ8" s="50"/>
      <c r="AR8" s="50"/>
      <c r="AS8" s="50"/>
      <c r="AT8" s="45">
        <f>データ!T6</f>
        <v>203.93</v>
      </c>
      <c r="AU8" s="45"/>
      <c r="AV8" s="45"/>
      <c r="AW8" s="45"/>
      <c r="AX8" s="45"/>
      <c r="AY8" s="45"/>
      <c r="AZ8" s="45"/>
      <c r="BA8" s="45"/>
      <c r="BB8" s="45">
        <f>データ!U6</f>
        <v>59.1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71.290000000000006</v>
      </c>
      <c r="J10" s="45"/>
      <c r="K10" s="45"/>
      <c r="L10" s="45"/>
      <c r="M10" s="45"/>
      <c r="N10" s="45"/>
      <c r="O10" s="45"/>
      <c r="P10" s="45">
        <f>データ!P6</f>
        <v>7.17</v>
      </c>
      <c r="Q10" s="45"/>
      <c r="R10" s="45"/>
      <c r="S10" s="45"/>
      <c r="T10" s="45"/>
      <c r="U10" s="45"/>
      <c r="V10" s="45"/>
      <c r="W10" s="45" t="str">
        <f>データ!Q6</f>
        <v>-</v>
      </c>
      <c r="X10" s="45"/>
      <c r="Y10" s="45"/>
      <c r="Z10" s="45"/>
      <c r="AA10" s="45"/>
      <c r="AB10" s="45"/>
      <c r="AC10" s="45"/>
      <c r="AD10" s="50">
        <f>データ!R6</f>
        <v>4795</v>
      </c>
      <c r="AE10" s="50"/>
      <c r="AF10" s="50"/>
      <c r="AG10" s="50"/>
      <c r="AH10" s="50"/>
      <c r="AI10" s="50"/>
      <c r="AJ10" s="50"/>
      <c r="AK10" s="2"/>
      <c r="AL10" s="50">
        <f>データ!V6</f>
        <v>855</v>
      </c>
      <c r="AM10" s="50"/>
      <c r="AN10" s="50"/>
      <c r="AO10" s="50"/>
      <c r="AP10" s="50"/>
      <c r="AQ10" s="50"/>
      <c r="AR10" s="50"/>
      <c r="AS10" s="50"/>
      <c r="AT10" s="45">
        <f>データ!W6</f>
        <v>0.95</v>
      </c>
      <c r="AU10" s="45"/>
      <c r="AV10" s="45"/>
      <c r="AW10" s="45"/>
      <c r="AX10" s="45"/>
      <c r="AY10" s="45"/>
      <c r="AZ10" s="45"/>
      <c r="BA10" s="45"/>
      <c r="BB10" s="45">
        <f>データ!X6</f>
        <v>900</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121</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nPOaoGAps1EadnaOH2/UEyz4HUZpJKR4eS/ZQlK8bBm/EIMwRFhp8m/0peF1RAM6O9WLezPUVi+bgXP+5FlzsQ==" saltValue="+x1ghK7L+VkaPUmpRKeff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14290</v>
      </c>
      <c r="D6" s="33">
        <f t="shared" si="3"/>
        <v>46</v>
      </c>
      <c r="E6" s="33">
        <f t="shared" si="3"/>
        <v>17</v>
      </c>
      <c r="F6" s="33">
        <f t="shared" si="3"/>
        <v>4</v>
      </c>
      <c r="G6" s="33">
        <f t="shared" si="3"/>
        <v>0</v>
      </c>
      <c r="H6" s="33" t="str">
        <f t="shared" si="3"/>
        <v>北海道　栗山町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71.290000000000006</v>
      </c>
      <c r="P6" s="34">
        <f t="shared" si="3"/>
        <v>7.17</v>
      </c>
      <c r="Q6" s="34" t="str">
        <f t="shared" si="3"/>
        <v>-</v>
      </c>
      <c r="R6" s="34">
        <f t="shared" si="3"/>
        <v>4795</v>
      </c>
      <c r="S6" s="34">
        <f t="shared" si="3"/>
        <v>12052</v>
      </c>
      <c r="T6" s="34">
        <f t="shared" si="3"/>
        <v>203.93</v>
      </c>
      <c r="U6" s="34">
        <f t="shared" si="3"/>
        <v>59.1</v>
      </c>
      <c r="V6" s="34">
        <f t="shared" si="3"/>
        <v>855</v>
      </c>
      <c r="W6" s="34">
        <f t="shared" si="3"/>
        <v>0.95</v>
      </c>
      <c r="X6" s="34">
        <f t="shared" si="3"/>
        <v>900</v>
      </c>
      <c r="Y6" s="35" t="str">
        <f>IF(Y7="",NA(),Y7)</f>
        <v>-</v>
      </c>
      <c r="Z6" s="35" t="str">
        <f t="shared" ref="Z6:AH6" si="4">IF(Z7="",NA(),Z7)</f>
        <v>-</v>
      </c>
      <c r="AA6" s="35" t="str">
        <f t="shared" si="4"/>
        <v>-</v>
      </c>
      <c r="AB6" s="35">
        <f t="shared" si="4"/>
        <v>186.76</v>
      </c>
      <c r="AC6" s="35">
        <f t="shared" si="4"/>
        <v>174.85</v>
      </c>
      <c r="AD6" s="35" t="str">
        <f t="shared" si="4"/>
        <v>-</v>
      </c>
      <c r="AE6" s="35" t="str">
        <f t="shared" si="4"/>
        <v>-</v>
      </c>
      <c r="AF6" s="35" t="str">
        <f t="shared" si="4"/>
        <v>-</v>
      </c>
      <c r="AG6" s="35">
        <f t="shared" si="4"/>
        <v>100.85</v>
      </c>
      <c r="AH6" s="35">
        <f t="shared" si="4"/>
        <v>102.13</v>
      </c>
      <c r="AI6" s="34" t="str">
        <f>IF(AI7="","",IF(AI7="-","【-】","【"&amp;SUBSTITUTE(TEXT(AI7,"#,##0.00"),"-","△")&amp;"】"))</f>
        <v>【102.38】</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110.77</v>
      </c>
      <c r="AS6" s="35">
        <f t="shared" si="5"/>
        <v>109.51</v>
      </c>
      <c r="AT6" s="34" t="str">
        <f>IF(AT7="","",IF(AT7="-","【-】","【"&amp;SUBSTITUTE(TEXT(AT7,"#,##0.00"),"-","△")&amp;"】"))</f>
        <v>【102.97】</v>
      </c>
      <c r="AU6" s="35" t="str">
        <f>IF(AU7="",NA(),AU7)</f>
        <v>-</v>
      </c>
      <c r="AV6" s="35" t="str">
        <f t="shared" ref="AV6:BD6" si="6">IF(AV7="",NA(),AV7)</f>
        <v>-</v>
      </c>
      <c r="AW6" s="35" t="str">
        <f t="shared" si="6"/>
        <v>-</v>
      </c>
      <c r="AX6" s="35">
        <f t="shared" si="6"/>
        <v>61</v>
      </c>
      <c r="AY6" s="35">
        <f t="shared" si="6"/>
        <v>93.53</v>
      </c>
      <c r="AZ6" s="35" t="str">
        <f t="shared" si="6"/>
        <v>-</v>
      </c>
      <c r="BA6" s="35" t="str">
        <f t="shared" si="6"/>
        <v>-</v>
      </c>
      <c r="BB6" s="35" t="str">
        <f t="shared" si="6"/>
        <v>-</v>
      </c>
      <c r="BC6" s="35">
        <f t="shared" si="6"/>
        <v>46.78</v>
      </c>
      <c r="BD6" s="35">
        <f t="shared" si="6"/>
        <v>47.44</v>
      </c>
      <c r="BE6" s="34" t="str">
        <f>IF(BE7="","",IF(BE7="-","【-】","【"&amp;SUBSTITUTE(TEXT(BE7,"#,##0.00"),"-","△")&amp;"】"))</f>
        <v>【54.73】</v>
      </c>
      <c r="BF6" s="35" t="str">
        <f>IF(BF7="",NA(),BF7)</f>
        <v>-</v>
      </c>
      <c r="BG6" s="35" t="str">
        <f t="shared" ref="BG6:BO6" si="7">IF(BG7="",NA(),BG7)</f>
        <v>-</v>
      </c>
      <c r="BH6" s="35" t="str">
        <f t="shared" si="7"/>
        <v>-</v>
      </c>
      <c r="BI6" s="35">
        <f t="shared" si="7"/>
        <v>1785.24</v>
      </c>
      <c r="BJ6" s="35">
        <f t="shared" si="7"/>
        <v>1414.29</v>
      </c>
      <c r="BK6" s="35" t="str">
        <f t="shared" si="7"/>
        <v>-</v>
      </c>
      <c r="BL6" s="35" t="str">
        <f t="shared" si="7"/>
        <v>-</v>
      </c>
      <c r="BM6" s="35" t="str">
        <f t="shared" si="7"/>
        <v>-</v>
      </c>
      <c r="BN6" s="35">
        <f t="shared" si="7"/>
        <v>1298.9100000000001</v>
      </c>
      <c r="BO6" s="35">
        <f t="shared" si="7"/>
        <v>1243.71</v>
      </c>
      <c r="BP6" s="34" t="str">
        <f>IF(BP7="","",IF(BP7="-","【-】","【"&amp;SUBSTITUTE(TEXT(BP7,"#,##0.00"),"-","△")&amp;"】"))</f>
        <v>【1,225.44】</v>
      </c>
      <c r="BQ6" s="35" t="str">
        <f>IF(BQ7="",NA(),BQ7)</f>
        <v>-</v>
      </c>
      <c r="BR6" s="35" t="str">
        <f t="shared" ref="BR6:BZ6" si="8">IF(BR7="",NA(),BR7)</f>
        <v>-</v>
      </c>
      <c r="BS6" s="35" t="str">
        <f t="shared" si="8"/>
        <v>-</v>
      </c>
      <c r="BT6" s="35">
        <f t="shared" si="8"/>
        <v>421.46</v>
      </c>
      <c r="BU6" s="35">
        <f t="shared" si="8"/>
        <v>100</v>
      </c>
      <c r="BV6" s="35" t="str">
        <f t="shared" si="8"/>
        <v>-</v>
      </c>
      <c r="BW6" s="35" t="str">
        <f t="shared" si="8"/>
        <v>-</v>
      </c>
      <c r="BX6" s="35" t="str">
        <f t="shared" si="8"/>
        <v>-</v>
      </c>
      <c r="BY6" s="35">
        <f t="shared" si="8"/>
        <v>69.87</v>
      </c>
      <c r="BZ6" s="35">
        <f t="shared" si="8"/>
        <v>74.3</v>
      </c>
      <c r="CA6" s="34" t="str">
        <f>IF(CA7="","",IF(CA7="-","【-】","【"&amp;SUBSTITUTE(TEXT(CA7,"#,##0.00"),"-","△")&amp;"】"))</f>
        <v>【75.58】</v>
      </c>
      <c r="CB6" s="35" t="str">
        <f>IF(CB7="",NA(),CB7)</f>
        <v>-</v>
      </c>
      <c r="CC6" s="35" t="str">
        <f t="shared" ref="CC6:CK6" si="9">IF(CC7="",NA(),CC7)</f>
        <v>-</v>
      </c>
      <c r="CD6" s="35" t="str">
        <f t="shared" si="9"/>
        <v>-</v>
      </c>
      <c r="CE6" s="35">
        <f t="shared" si="9"/>
        <v>54.49</v>
      </c>
      <c r="CF6" s="35">
        <f t="shared" si="9"/>
        <v>229.67</v>
      </c>
      <c r="CG6" s="35" t="str">
        <f t="shared" si="9"/>
        <v>-</v>
      </c>
      <c r="CH6" s="35" t="str">
        <f t="shared" si="9"/>
        <v>-</v>
      </c>
      <c r="CI6" s="35" t="str">
        <f t="shared" si="9"/>
        <v>-</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42.9</v>
      </c>
      <c r="CV6" s="35">
        <f t="shared" si="10"/>
        <v>43.36</v>
      </c>
      <c r="CW6" s="34" t="str">
        <f>IF(CW7="","",IF(CW7="-","【-】","【"&amp;SUBSTITUTE(TEXT(CW7,"#,##0.00"),"-","△")&amp;"】"))</f>
        <v>【42.66】</v>
      </c>
      <c r="CX6" s="35" t="str">
        <f>IF(CX7="",NA(),CX7)</f>
        <v>-</v>
      </c>
      <c r="CY6" s="35" t="str">
        <f t="shared" ref="CY6:DG6" si="11">IF(CY7="",NA(),CY7)</f>
        <v>-</v>
      </c>
      <c r="CZ6" s="35" t="str">
        <f t="shared" si="11"/>
        <v>-</v>
      </c>
      <c r="DA6" s="35">
        <f t="shared" si="11"/>
        <v>95.41</v>
      </c>
      <c r="DB6" s="35">
        <f t="shared" si="11"/>
        <v>94.85</v>
      </c>
      <c r="DC6" s="35" t="str">
        <f t="shared" si="11"/>
        <v>-</v>
      </c>
      <c r="DD6" s="35" t="str">
        <f t="shared" si="11"/>
        <v>-</v>
      </c>
      <c r="DE6" s="35" t="str">
        <f t="shared" si="11"/>
        <v>-</v>
      </c>
      <c r="DF6" s="35">
        <f t="shared" si="11"/>
        <v>83.5</v>
      </c>
      <c r="DG6" s="35">
        <f t="shared" si="11"/>
        <v>83.06</v>
      </c>
      <c r="DH6" s="34" t="str">
        <f>IF(DH7="","",IF(DH7="-","【-】","【"&amp;SUBSTITUTE(TEXT(DH7,"#,##0.00"),"-","△")&amp;"】"))</f>
        <v>【82.67】</v>
      </c>
      <c r="DI6" s="35" t="str">
        <f>IF(DI7="",NA(),DI7)</f>
        <v>-</v>
      </c>
      <c r="DJ6" s="35" t="str">
        <f t="shared" ref="DJ6:DR6" si="12">IF(DJ7="",NA(),DJ7)</f>
        <v>-</v>
      </c>
      <c r="DK6" s="35" t="str">
        <f t="shared" si="12"/>
        <v>-</v>
      </c>
      <c r="DL6" s="35">
        <f t="shared" si="12"/>
        <v>13.75</v>
      </c>
      <c r="DM6" s="35">
        <f t="shared" si="12"/>
        <v>16.32</v>
      </c>
      <c r="DN6" s="35" t="str">
        <f t="shared" si="12"/>
        <v>-</v>
      </c>
      <c r="DO6" s="35" t="str">
        <f t="shared" si="12"/>
        <v>-</v>
      </c>
      <c r="DP6" s="35" t="str">
        <f t="shared" si="12"/>
        <v>-</v>
      </c>
      <c r="DQ6" s="35">
        <f t="shared" si="12"/>
        <v>22.77</v>
      </c>
      <c r="DR6" s="35">
        <f t="shared" si="12"/>
        <v>23.93</v>
      </c>
      <c r="DS6" s="34" t="str">
        <f>IF(DS7="","",IF(DS7="-","【-】","【"&amp;SUBSTITUTE(TEXT(DS7,"#,##0.00"),"-","△")&amp;"】"))</f>
        <v>【24.65】</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0.09</v>
      </c>
      <c r="EO6" s="34" t="str">
        <f>IF(EO7="","",IF(EO7="-","【-】","【"&amp;SUBSTITUTE(TEXT(EO7,"#,##0.00"),"-","△")&amp;"】"))</f>
        <v>【0.10】</v>
      </c>
    </row>
    <row r="7" spans="1:148" s="36" customFormat="1" x14ac:dyDescent="0.15">
      <c r="A7" s="28"/>
      <c r="B7" s="37">
        <v>2017</v>
      </c>
      <c r="C7" s="37">
        <v>14290</v>
      </c>
      <c r="D7" s="37">
        <v>46</v>
      </c>
      <c r="E7" s="37">
        <v>17</v>
      </c>
      <c r="F7" s="37">
        <v>4</v>
      </c>
      <c r="G7" s="37">
        <v>0</v>
      </c>
      <c r="H7" s="37" t="s">
        <v>108</v>
      </c>
      <c r="I7" s="37" t="s">
        <v>109</v>
      </c>
      <c r="J7" s="37" t="s">
        <v>110</v>
      </c>
      <c r="K7" s="37" t="s">
        <v>111</v>
      </c>
      <c r="L7" s="37" t="s">
        <v>112</v>
      </c>
      <c r="M7" s="37" t="s">
        <v>113</v>
      </c>
      <c r="N7" s="38" t="s">
        <v>114</v>
      </c>
      <c r="O7" s="38">
        <v>71.290000000000006</v>
      </c>
      <c r="P7" s="38">
        <v>7.17</v>
      </c>
      <c r="Q7" s="38" t="s">
        <v>114</v>
      </c>
      <c r="R7" s="38">
        <v>4795</v>
      </c>
      <c r="S7" s="38">
        <v>12052</v>
      </c>
      <c r="T7" s="38">
        <v>203.93</v>
      </c>
      <c r="U7" s="38">
        <v>59.1</v>
      </c>
      <c r="V7" s="38">
        <v>855</v>
      </c>
      <c r="W7" s="38">
        <v>0.95</v>
      </c>
      <c r="X7" s="38">
        <v>900</v>
      </c>
      <c r="Y7" s="38" t="s">
        <v>114</v>
      </c>
      <c r="Z7" s="38" t="s">
        <v>114</v>
      </c>
      <c r="AA7" s="38" t="s">
        <v>114</v>
      </c>
      <c r="AB7" s="38">
        <v>186.76</v>
      </c>
      <c r="AC7" s="38">
        <v>174.85</v>
      </c>
      <c r="AD7" s="38" t="s">
        <v>114</v>
      </c>
      <c r="AE7" s="38" t="s">
        <v>114</v>
      </c>
      <c r="AF7" s="38" t="s">
        <v>114</v>
      </c>
      <c r="AG7" s="38">
        <v>100.85</v>
      </c>
      <c r="AH7" s="38">
        <v>102.13</v>
      </c>
      <c r="AI7" s="38">
        <v>102.38</v>
      </c>
      <c r="AJ7" s="38" t="s">
        <v>114</v>
      </c>
      <c r="AK7" s="38" t="s">
        <v>114</v>
      </c>
      <c r="AL7" s="38" t="s">
        <v>114</v>
      </c>
      <c r="AM7" s="38">
        <v>0</v>
      </c>
      <c r="AN7" s="38">
        <v>0</v>
      </c>
      <c r="AO7" s="38" t="s">
        <v>114</v>
      </c>
      <c r="AP7" s="38" t="s">
        <v>114</v>
      </c>
      <c r="AQ7" s="38" t="s">
        <v>114</v>
      </c>
      <c r="AR7" s="38">
        <v>110.77</v>
      </c>
      <c r="AS7" s="38">
        <v>109.51</v>
      </c>
      <c r="AT7" s="38">
        <v>102.97</v>
      </c>
      <c r="AU7" s="38" t="s">
        <v>114</v>
      </c>
      <c r="AV7" s="38" t="s">
        <v>114</v>
      </c>
      <c r="AW7" s="38" t="s">
        <v>114</v>
      </c>
      <c r="AX7" s="38">
        <v>61</v>
      </c>
      <c r="AY7" s="38">
        <v>93.53</v>
      </c>
      <c r="AZ7" s="38" t="s">
        <v>114</v>
      </c>
      <c r="BA7" s="38" t="s">
        <v>114</v>
      </c>
      <c r="BB7" s="38" t="s">
        <v>114</v>
      </c>
      <c r="BC7" s="38">
        <v>46.78</v>
      </c>
      <c r="BD7" s="38">
        <v>47.44</v>
      </c>
      <c r="BE7" s="38">
        <v>54.73</v>
      </c>
      <c r="BF7" s="38" t="s">
        <v>114</v>
      </c>
      <c r="BG7" s="38" t="s">
        <v>114</v>
      </c>
      <c r="BH7" s="38" t="s">
        <v>114</v>
      </c>
      <c r="BI7" s="38">
        <v>1785.24</v>
      </c>
      <c r="BJ7" s="38">
        <v>1414.29</v>
      </c>
      <c r="BK7" s="38" t="s">
        <v>114</v>
      </c>
      <c r="BL7" s="38" t="s">
        <v>114</v>
      </c>
      <c r="BM7" s="38" t="s">
        <v>114</v>
      </c>
      <c r="BN7" s="38">
        <v>1298.9100000000001</v>
      </c>
      <c r="BO7" s="38">
        <v>1243.71</v>
      </c>
      <c r="BP7" s="38">
        <v>1225.44</v>
      </c>
      <c r="BQ7" s="38" t="s">
        <v>114</v>
      </c>
      <c r="BR7" s="38" t="s">
        <v>114</v>
      </c>
      <c r="BS7" s="38" t="s">
        <v>114</v>
      </c>
      <c r="BT7" s="38">
        <v>421.46</v>
      </c>
      <c r="BU7" s="38">
        <v>100</v>
      </c>
      <c r="BV7" s="38" t="s">
        <v>114</v>
      </c>
      <c r="BW7" s="38" t="s">
        <v>114</v>
      </c>
      <c r="BX7" s="38" t="s">
        <v>114</v>
      </c>
      <c r="BY7" s="38">
        <v>69.87</v>
      </c>
      <c r="BZ7" s="38">
        <v>74.3</v>
      </c>
      <c r="CA7" s="38">
        <v>75.58</v>
      </c>
      <c r="CB7" s="38" t="s">
        <v>114</v>
      </c>
      <c r="CC7" s="38" t="s">
        <v>114</v>
      </c>
      <c r="CD7" s="38" t="s">
        <v>114</v>
      </c>
      <c r="CE7" s="38">
        <v>54.49</v>
      </c>
      <c r="CF7" s="38">
        <v>229.67</v>
      </c>
      <c r="CG7" s="38" t="s">
        <v>114</v>
      </c>
      <c r="CH7" s="38" t="s">
        <v>114</v>
      </c>
      <c r="CI7" s="38" t="s">
        <v>114</v>
      </c>
      <c r="CJ7" s="38">
        <v>234.96</v>
      </c>
      <c r="CK7" s="38">
        <v>221.81</v>
      </c>
      <c r="CL7" s="38">
        <v>215.23</v>
      </c>
      <c r="CM7" s="38" t="s">
        <v>114</v>
      </c>
      <c r="CN7" s="38" t="s">
        <v>114</v>
      </c>
      <c r="CO7" s="38" t="s">
        <v>114</v>
      </c>
      <c r="CP7" s="38" t="s">
        <v>114</v>
      </c>
      <c r="CQ7" s="38" t="s">
        <v>114</v>
      </c>
      <c r="CR7" s="38" t="s">
        <v>114</v>
      </c>
      <c r="CS7" s="38" t="s">
        <v>114</v>
      </c>
      <c r="CT7" s="38" t="s">
        <v>114</v>
      </c>
      <c r="CU7" s="38">
        <v>42.9</v>
      </c>
      <c r="CV7" s="38">
        <v>43.36</v>
      </c>
      <c r="CW7" s="38">
        <v>42.66</v>
      </c>
      <c r="CX7" s="38" t="s">
        <v>114</v>
      </c>
      <c r="CY7" s="38" t="s">
        <v>114</v>
      </c>
      <c r="CZ7" s="38" t="s">
        <v>114</v>
      </c>
      <c r="DA7" s="38">
        <v>95.41</v>
      </c>
      <c r="DB7" s="38">
        <v>94.85</v>
      </c>
      <c r="DC7" s="38" t="s">
        <v>114</v>
      </c>
      <c r="DD7" s="38" t="s">
        <v>114</v>
      </c>
      <c r="DE7" s="38" t="s">
        <v>114</v>
      </c>
      <c r="DF7" s="38">
        <v>83.5</v>
      </c>
      <c r="DG7" s="38">
        <v>83.06</v>
      </c>
      <c r="DH7" s="38">
        <v>82.67</v>
      </c>
      <c r="DI7" s="38" t="s">
        <v>114</v>
      </c>
      <c r="DJ7" s="38" t="s">
        <v>114</v>
      </c>
      <c r="DK7" s="38" t="s">
        <v>114</v>
      </c>
      <c r="DL7" s="38">
        <v>13.75</v>
      </c>
      <c r="DM7" s="38">
        <v>16.32</v>
      </c>
      <c r="DN7" s="38" t="s">
        <v>114</v>
      </c>
      <c r="DO7" s="38" t="s">
        <v>114</v>
      </c>
      <c r="DP7" s="38" t="s">
        <v>114</v>
      </c>
      <c r="DQ7" s="38">
        <v>22.77</v>
      </c>
      <c r="DR7" s="38">
        <v>23.93</v>
      </c>
      <c r="DS7" s="38">
        <v>24.65</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v>
      </c>
      <c r="EI7" s="38">
        <v>0</v>
      </c>
      <c r="EJ7" s="38" t="s">
        <v>114</v>
      </c>
      <c r="EK7" s="38" t="s">
        <v>114</v>
      </c>
      <c r="EL7" s="38" t="s">
        <v>114</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2019-01-23T02:21:34Z</cp:lastPrinted>
  <dcterms:created xsi:type="dcterms:W3CDTF">2018-12-03T08:52:10Z</dcterms:created>
  <dcterms:modified xsi:type="dcterms:W3CDTF">2019-01-23T02:22:01Z</dcterms:modified>
  <cp:category/>
</cp:coreProperties>
</file>