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01\user\142900469\デスクトップ\300129公営企業に係る「経営比較分析表」の分析等について\★作業フォルダ\"/>
    </mc:Choice>
  </mc:AlternateContent>
  <workbookProtection workbookAlgorithmName="SHA-512" workbookHashValue="62cD6222OsKdaXsV0cZHVvcB3knGNuBSTIu1d+7HetFM+bF7o8A/St5wM1FPsdNsUepmBV8ha63+A5mc9w7anQ==" workbookSaltValue="z6lQ9WMqh1l7TVu8u72+BA==" workbookSpinCount="100000"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AT8" i="4" s="1"/>
  <c r="R6" i="5"/>
  <c r="AL8" i="4" s="1"/>
  <c r="Q6" i="5"/>
  <c r="W10" i="4" s="1"/>
  <c r="P6" i="5"/>
  <c r="P10" i="4" s="1"/>
  <c r="O6" i="5"/>
  <c r="N6" i="5"/>
  <c r="M6" i="5"/>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H85" i="4"/>
  <c r="G85" i="4"/>
  <c r="BB10" i="4"/>
  <c r="AT10" i="4"/>
  <c r="I10" i="4"/>
  <c r="B10" i="4"/>
  <c r="BB8" i="4"/>
  <c r="W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<sst xmlns="http://schemas.openxmlformats.org/spreadsheetml/2006/main" count="232" uniqueCount="120">
  <si>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</si>
  <si>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</si>
  <si>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</si>
  <si>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</si>
  <si>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</si>
  <si>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</si>
  <si>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</si>
  <si>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</si>
  <si>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</si>
  <si>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</si>
  <si>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</si>
  <si>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</si>
  <si>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</si>
  <si>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</si>
  <si>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</si>
  <si>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</si>
  <si>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</si>
  <si>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</si>
  <si>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</si>
  <si>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</si>
  <si>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</si>
  <si>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</si>
  <si>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</si>
  <si>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</si>
  <si>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</si>
  <si>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</si>
  <si>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</si>
  <si>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</si>
  <si>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</si>
  <si>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</si>
  <si>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</si>
  <si>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</si>
  <si>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</si>
  <si>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</si>
  <si>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</si>
  <si>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</si>
  <si>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</si>
  <si>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</si>
  <si>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</si>
  <si>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</si>
  <si>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</si>
  <si>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</si>
  <si>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</si>
  <si>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</si>
  <si>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</si>
  <si>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</si>
  <si>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</si>
  <si>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</si>
  <si>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</si>
  <si>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</si>
  <si>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</si>
  <si>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</si>
  <si>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</si>
  <si>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</si>
  <si>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</si>
  <si>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</si>
  <si>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</si>
  <si>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</si>
  <si>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</si>
  <si>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</si>
  <si>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</si>
  <si>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</si>
  <si>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</si>
  <si>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</si>
  <si>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</si>
  <si>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</si>
  <si>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</si>
  <si>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</si>
  <si>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</si>
  <si>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</si>
  <si>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</si>
  <si>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</si>
  <si>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</si>
  <si>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</si>
  <si>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</si>
  <si>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</si>
  <si>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</si>
  <si>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</si>
  <si>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</si>
  <si>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</si>
  <si>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</si>
  <si>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</si>
  <si>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</si>
  <si>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</si>
  <si>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</si>
  <si>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</si>
  <si>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</si>
  <si>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</si>
  <si>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</si>
  <si>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</si>
  <si>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</si>
  <si>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</si>
  <si>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</si>
  <si>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</si>
  <si>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</si>
  <si>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</si>
  <si>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</si>
  <si>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</si>
  <si>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</si>
  <si>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</si>
  <si>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</si>
  <si>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</si>
  <si>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</si>
  <si>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</si>
  <si>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</si>
  <si>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北海道　栗山町</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</si>
  <si>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</si>
  <si>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</si>
  <si>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</si>
  <si>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</si>
  <si>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</si>
  <si>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</si>
  <si>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</si>
  <si>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</si>
  <si>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</si>
  <si>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</si>
  <si>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　経常収支比率　単年度収支においては、継続的な健全経営が行われていると言え、更新費用についても最大限確保に努めている。今後、安定的な経営を行っていくため、一層の効率化を図る必要がある。
②　累積欠損金比率　これまでも累積欠損金は発生していないことから、他会計に依存しない独立採算を維持していく。
③　流動比率　短期的には問題はないが、平均値から大きく下回っていることから、余裕資金の有効な運用について検討が必要である。
④　企業債残高対給水収益比率　給水収益が減少傾向にあるが、企業債の残高が徐々に減少していることから平均値を上回っている。適切な料金水準と更新投資について、長期的な検証が行う。
⑤　料金回収率　平均値を上回っているが、中長期的には人口減少に伴う給水収益の減少が予想されることから、精緻な経営分析のもと、近い将来、料金改定を検討する必要がある。
⑥　給水原価　平均値を大きく上回っているが、現在の経営環境を考慮すれば、適切な水準にある。
⑦　施設利用率　施設整備時の給水計画に対し、大きく人口が減少したため利用率が平均値を下回っているが、固有の問題ではないたことから、推移を観察していく。　　　　　　　　　　　　　　　　　　　　　⑧　有収率　計画的な漏水調査や老朽管更新事業等により改善したことで、平均的な水準にある。今後も継続した取組みを実施し、有収率の向上に努める。</t>
    <rPh sb="36" eb="37">
      <t>イ</t>
    </rPh>
    <rPh sb="48" eb="51">
      <t>サイダイゲン</t>
    </rPh>
    <rPh sb="54" eb="55">
      <t>ツト</t>
    </rPh>
    <rPh sb="60" eb="62">
      <t>コンゴ</t>
    </rPh>
    <rPh sb="63" eb="66">
      <t>アンテイテキ</t>
    </rPh>
    <rPh sb="78" eb="80">
      <t>イッソウ</t>
    </rPh>
    <rPh sb="161" eb="163">
      <t>モンダイ</t>
    </rPh>
    <rPh sb="168" eb="171">
      <t>ヘイキンチ</t>
    </rPh>
    <rPh sb="173" eb="174">
      <t>オオ</t>
    </rPh>
    <rPh sb="176" eb="178">
      <t>シタマワ</t>
    </rPh>
    <rPh sb="187" eb="189">
      <t>ヨユウ</t>
    </rPh>
    <rPh sb="189" eb="191">
      <t>シキン</t>
    </rPh>
    <rPh sb="271" eb="273">
      <t>テキセツ</t>
    </rPh>
    <rPh sb="274" eb="276">
      <t>リョウキン</t>
    </rPh>
    <rPh sb="276" eb="278">
      <t>スイジュン</t>
    </rPh>
    <rPh sb="279" eb="281">
      <t>コウシン</t>
    </rPh>
    <rPh sb="281" eb="283">
      <t>トウシ</t>
    </rPh>
    <rPh sb="288" eb="291">
      <t>チョウキテキ</t>
    </rPh>
    <rPh sb="292" eb="294">
      <t>ケンショウ</t>
    </rPh>
    <rPh sb="295" eb="296">
      <t>オコナ</t>
    </rPh>
    <rPh sb="307" eb="310">
      <t>ヘイキンチ</t>
    </rPh>
    <rPh sb="311" eb="313">
      <t>ウワマワ</t>
    </rPh>
    <rPh sb="332" eb="334">
      <t>キュウスイ</t>
    </rPh>
    <rPh sb="334" eb="336">
      <t>シュウエキ</t>
    </rPh>
    <rPh sb="350" eb="352">
      <t>セイチ</t>
    </rPh>
    <rPh sb="353" eb="355">
      <t>ケイエイ</t>
    </rPh>
    <rPh sb="355" eb="357">
      <t>ブンセキ</t>
    </rPh>
    <rPh sb="361" eb="362">
      <t>チカ</t>
    </rPh>
    <rPh sb="363" eb="365">
      <t>ショウライ</t>
    </rPh>
    <rPh sb="371" eb="373">
      <t>ケントウ</t>
    </rPh>
    <rPh sb="375" eb="377">
      <t>ヒツヨウ</t>
    </rPh>
    <rPh sb="393" eb="394">
      <t>オオ</t>
    </rPh>
    <rPh sb="404" eb="406">
      <t>ゲンザイ</t>
    </rPh>
    <rPh sb="407" eb="409">
      <t>ケイエイ</t>
    </rPh>
    <rPh sb="409" eb="411">
      <t>カンキョウ</t>
    </rPh>
    <rPh sb="412" eb="414">
      <t>コウリョ</t>
    </rPh>
    <rPh sb="418" eb="420">
      <t>テキセツ</t>
    </rPh>
    <rPh sb="421" eb="423">
      <t>スイジュン</t>
    </rPh>
    <rPh sb="466" eb="469">
      <t>ヘイキンチ</t>
    </rPh>
    <rPh sb="470" eb="472">
      <t>シタマワ</t>
    </rPh>
    <rPh sb="478" eb="480">
      <t>コユウ</t>
    </rPh>
    <rPh sb="481" eb="483">
      <t>モンダイ</t>
    </rPh>
    <rPh sb="493" eb="495">
      <t>スイイ</t>
    </rPh>
    <rPh sb="496" eb="498">
      <t>カンサツ</t>
    </rPh>
    <rPh sb="558" eb="561">
      <t>ヘイキンテキ</t>
    </rPh>
    <rPh sb="562" eb="564">
      <t>スイジュン</t>
    </rPh>
    <rPh sb="579" eb="581">
      <t>ジッシ</t>
    </rPh>
    <rPh sb="583" eb="585">
      <t>ユウシュウ</t>
    </rPh>
    <rPh sb="585" eb="586">
      <t>リツ</t>
    </rPh>
    <rPh sb="587" eb="589">
      <t>コウジョウ</t>
    </rPh>
    <rPh sb="590" eb="591">
      <t>ツト</t>
    </rPh>
    <phoneticPr fontId="4"/>
  </si>
  <si>
    <t>①　有形固定資産減価償却率　毎年償却率が上昇しており、老朽化の傾向が顕著である。現在、計画的に配水管や機械設備等の更新等を実施していることから、引き続き、計画的な更新を進めていく。
②・③　管路経年化率・管路更新率　布設から40年以上を経過する管路について、中期的な更新計画に基づき、漏水頻度や市街地における特定の口径以上の配水管を優先して実施しているが、経営上また施設を含めた更新計画の面から管路への集中的な更新投資が難しい状況にある。
今後、導水管も耐用年数を迎えることから、更新計画の精査を行い、管路更新率の改善に努める。</t>
    <rPh sb="47" eb="50">
      <t>ハイスイカン</t>
    </rPh>
    <rPh sb="155" eb="157">
      <t>トクテイ</t>
    </rPh>
    <rPh sb="160" eb="162">
      <t>イジョウ</t>
    </rPh>
    <rPh sb="163" eb="165">
      <t>ハイスイ</t>
    </rPh>
    <rPh sb="171" eb="173">
      <t>ジッシ</t>
    </rPh>
    <rPh sb="179" eb="181">
      <t>ケイエイ</t>
    </rPh>
    <rPh sb="181" eb="182">
      <t>ジョウ</t>
    </rPh>
    <rPh sb="184" eb="186">
      <t>シセツ</t>
    </rPh>
    <rPh sb="187" eb="188">
      <t>フク</t>
    </rPh>
    <rPh sb="190" eb="192">
      <t>コウシン</t>
    </rPh>
    <rPh sb="192" eb="194">
      <t>ケイカク</t>
    </rPh>
    <rPh sb="195" eb="196">
      <t>メン</t>
    </rPh>
    <rPh sb="198" eb="200">
      <t>カンロ</t>
    </rPh>
    <rPh sb="202" eb="205">
      <t>シュウチュウテキ</t>
    </rPh>
    <rPh sb="206" eb="208">
      <t>コウシン</t>
    </rPh>
    <rPh sb="208" eb="210">
      <t>トウシ</t>
    </rPh>
    <rPh sb="211" eb="212">
      <t>ムズカ</t>
    </rPh>
    <rPh sb="214" eb="216">
      <t>ジョウキョウ</t>
    </rPh>
    <rPh sb="221" eb="223">
      <t>コンゴ</t>
    </rPh>
    <rPh sb="224" eb="226">
      <t>ドウスイ</t>
    </rPh>
    <rPh sb="226" eb="227">
      <t>カン</t>
    </rPh>
    <rPh sb="228" eb="230">
      <t>タイヨウ</t>
    </rPh>
    <rPh sb="230" eb="232">
      <t>ネンスウ</t>
    </rPh>
    <rPh sb="233" eb="234">
      <t>ムカ</t>
    </rPh>
    <rPh sb="246" eb="248">
      <t>セイサ</t>
    </rPh>
    <rPh sb="249" eb="250">
      <t>オコナ</t>
    </rPh>
    <rPh sb="252" eb="254">
      <t>カンロ</t>
    </rPh>
    <rPh sb="254" eb="256">
      <t>コウシン</t>
    </rPh>
    <rPh sb="256" eb="257">
      <t>リツ</t>
    </rPh>
    <rPh sb="261" eb="262">
      <t>ツト</t>
    </rPh>
    <phoneticPr fontId="4"/>
  </si>
  <si>
    <t>　将来的に給水人口の減少や水道施設、管路の老朽化が進行することから、持続的に安全な水道水の供給を行うため、平成26年度に策定した栗山町水道ビジョンやアセットマネジメントに基づき、経営の効率化と計画的な施設等の更新を推進し、安定した事業経営を行っていく必要がある。</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</si>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</sst>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0.42</c:v>
                </c:pt>
                <c:pt idx="1">
                  <c:v>0.83</c:v>
                </c:pt>
                <c:pt idx="2">
                  <c:v>0.82</c:v>
                </c:pt>
                <c:pt idx="3">
                  <c:v>1.64</c:v>
                </c:pt>
                <c:pt idx="4">
                  <c:v>1.05</c:v>
                </c:pt>
              </c:numCache>
            </c:numRef>
          </c:val>
          <c:extLst>
            <c:ext xmlns:c16="http://schemas.microsoft.com/office/drawing/2014/chart" uri="{C3380CC4-5D6E-409C-BE32-E72D297353CC}">
              <c16:uniqueId val="{00000000-31CA-4FC4-92F5-941B31601BF0}"/>
            </c:ext>
          </c:extLst>
        </c:ser>
        <c:dLbls>
          <c:showLegendKey val="0"/>
          <c:showVal val="0"/>
          <c:showCatName val="0"/>
          <c:showSerName val="0"/>
          <c:showPercent val="0"/>
          <c:showBubbleSize val="0"/>
        </c:dLbls>
        <c:gapWidth val="150"/>
        <c:axId val="451579248"/>
        <c:axId val="451575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0.47</c:v>
                </c:pt>
              </c:numCache>
            </c:numRef>
          </c:val>
          <c:smooth val="0"/>
          <c:extLst>
            <c:ext xmlns:c16="http://schemas.microsoft.com/office/drawing/2014/chart" uri="{C3380CC4-5D6E-409C-BE32-E72D297353CC}">
              <c16:uniqueId val="{00000001-31CA-4FC4-92F5-941B31601BF0}"/>
            </c:ext>
          </c:extLst>
        </c:ser>
        <c:dLbls>
          <c:showLegendKey val="0"/>
          <c:showVal val="0"/>
          <c:showCatName val="0"/>
          <c:showSerName val="0"/>
          <c:showPercent val="0"/>
          <c:showBubbleSize val="0"/>
        </c:dLbls>
        <c:marker val="1"/>
        <c:smooth val="0"/>
        <c:axId val="451579248"/>
        <c:axId val="451575720"/>
      </c:lineChart>
      <c:dateAx>
        <c:axId val="451579248"/>
        <c:scaling>
          <c:orientation val="minMax"/>
        </c:scaling>
        <c:delete val="1"/>
        <c:axPos val="b"/>
        <c:numFmt formatCode="ge" sourceLinked="1"/>
        <c:majorTickMark val="none"/>
        <c:minorTickMark val="none"/>
        <c:tickLblPos val="none"/>
        <c:crossAx val="451575720"/>
        <c:crosses val="autoZero"/>
        <c:auto val="1"/>
        <c:lblOffset val="100"/>
        <c:baseTimeUnit val="years"/>
      </c:dateAx>
      <c:valAx>
        <c:axId val="451575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57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48.13</c:v>
                </c:pt>
                <c:pt idx="1">
                  <c:v>47.62</c:v>
                </c:pt>
                <c:pt idx="2">
                  <c:v>47.15</c:v>
                </c:pt>
                <c:pt idx="3">
                  <c:v>43.44</c:v>
                </c:pt>
                <c:pt idx="4">
                  <c:v>43.37</c:v>
                </c:pt>
              </c:numCache>
            </c:numRef>
          </c:val>
          <c:extLst>
            <c:ext xmlns:c16="http://schemas.microsoft.com/office/drawing/2014/chart" uri="{C3380CC4-5D6E-409C-BE32-E72D297353CC}">
              <c16:uniqueId val="{00000000-BB92-4994-B7CC-ED74547D582A}"/>
            </c:ext>
          </c:extLst>
        </c:ser>
        <c:dLbls>
          <c:showLegendKey val="0"/>
          <c:showVal val="0"/>
          <c:showCatName val="0"/>
          <c:showSerName val="0"/>
          <c:showPercent val="0"/>
          <c:showBubbleSize val="0"/>
        </c:dLbls>
        <c:gapWidth val="150"/>
        <c:axId val="382636176"/>
        <c:axId val="382636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54.24</c:v>
                </c:pt>
              </c:numCache>
            </c:numRef>
          </c:val>
          <c:smooth val="0"/>
          <c:extLst>
            <c:ext xmlns:c16="http://schemas.microsoft.com/office/drawing/2014/chart" uri="{C3380CC4-5D6E-409C-BE32-E72D297353CC}">
              <c16:uniqueId val="{00000001-BB92-4994-B7CC-ED74547D582A}"/>
            </c:ext>
          </c:extLst>
        </c:ser>
        <c:dLbls>
          <c:showLegendKey val="0"/>
          <c:showVal val="0"/>
          <c:showCatName val="0"/>
          <c:showSerName val="0"/>
          <c:showPercent val="0"/>
          <c:showBubbleSize val="0"/>
        </c:dLbls>
        <c:marker val="1"/>
        <c:smooth val="0"/>
        <c:axId val="382636176"/>
        <c:axId val="382636568"/>
      </c:lineChart>
      <c:dateAx>
        <c:axId val="382636176"/>
        <c:scaling>
          <c:orientation val="minMax"/>
        </c:scaling>
        <c:delete val="1"/>
        <c:axPos val="b"/>
        <c:numFmt formatCode="ge" sourceLinked="1"/>
        <c:majorTickMark val="none"/>
        <c:minorTickMark val="none"/>
        <c:tickLblPos val="none"/>
        <c:crossAx val="382636568"/>
        <c:crosses val="autoZero"/>
        <c:auto val="1"/>
        <c:lblOffset val="100"/>
        <c:baseTimeUnit val="years"/>
      </c:dateAx>
      <c:valAx>
        <c:axId val="382636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63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79.48</c:v>
                </c:pt>
                <c:pt idx="1">
                  <c:v>78.319999999999993</c:v>
                </c:pt>
                <c:pt idx="2">
                  <c:v>78.349999999999994</c:v>
                </c:pt>
                <c:pt idx="3">
                  <c:v>82.74</c:v>
                </c:pt>
                <c:pt idx="4">
                  <c:v>82.1</c:v>
                </c:pt>
              </c:numCache>
            </c:numRef>
          </c:val>
          <c:extLst>
            <c:ext xmlns:c16="http://schemas.microsoft.com/office/drawing/2014/chart" uri="{C3380CC4-5D6E-409C-BE32-E72D297353CC}">
              <c16:uniqueId val="{00000000-3F51-4F68-8C5E-A1E4DF1139B7}"/>
            </c:ext>
          </c:extLst>
        </c:ser>
        <c:dLbls>
          <c:showLegendKey val="0"/>
          <c:showVal val="0"/>
          <c:showCatName val="0"/>
          <c:showSerName val="0"/>
          <c:showPercent val="0"/>
          <c:showBubbleSize val="0"/>
        </c:dLbls>
        <c:gapWidth val="150"/>
        <c:axId val="380265736"/>
        <c:axId val="38026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81.680000000000007</c:v>
                </c:pt>
              </c:numCache>
            </c:numRef>
          </c:val>
          <c:smooth val="0"/>
          <c:extLst>
            <c:ext xmlns:c16="http://schemas.microsoft.com/office/drawing/2014/chart" uri="{C3380CC4-5D6E-409C-BE32-E72D297353CC}">
              <c16:uniqueId val="{00000001-3F51-4F68-8C5E-A1E4DF1139B7}"/>
            </c:ext>
          </c:extLst>
        </c:ser>
        <c:dLbls>
          <c:showLegendKey val="0"/>
          <c:showVal val="0"/>
          <c:showCatName val="0"/>
          <c:showSerName val="0"/>
          <c:showPercent val="0"/>
          <c:showBubbleSize val="0"/>
        </c:dLbls>
        <c:marker val="1"/>
        <c:smooth val="0"/>
        <c:axId val="380265736"/>
        <c:axId val="380266128"/>
      </c:lineChart>
      <c:dateAx>
        <c:axId val="380265736"/>
        <c:scaling>
          <c:orientation val="minMax"/>
        </c:scaling>
        <c:delete val="1"/>
        <c:axPos val="b"/>
        <c:numFmt formatCode="ge" sourceLinked="1"/>
        <c:majorTickMark val="none"/>
        <c:minorTickMark val="none"/>
        <c:tickLblPos val="none"/>
        <c:crossAx val="380266128"/>
        <c:crosses val="autoZero"/>
        <c:auto val="1"/>
        <c:lblOffset val="100"/>
        <c:baseTimeUnit val="years"/>
      </c:dateAx>
      <c:valAx>
        <c:axId val="38026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265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113.44</c:v>
                </c:pt>
                <c:pt idx="1">
                  <c:v>110.76</c:v>
                </c:pt>
                <c:pt idx="2">
                  <c:v>115.35</c:v>
                </c:pt>
                <c:pt idx="3">
                  <c:v>113.13</c:v>
                </c:pt>
                <c:pt idx="4">
                  <c:v>114.06</c:v>
                </c:pt>
              </c:numCache>
            </c:numRef>
          </c:val>
          <c:extLst>
            <c:ext xmlns:c16="http://schemas.microsoft.com/office/drawing/2014/chart" uri="{C3380CC4-5D6E-409C-BE32-E72D297353CC}">
              <c16:uniqueId val="{00000000-A1CC-4E43-AAA5-FBA6F4360967}"/>
            </c:ext>
          </c:extLst>
        </c:ser>
        <c:dLbls>
          <c:showLegendKey val="0"/>
          <c:showVal val="0"/>
          <c:showCatName val="0"/>
          <c:showSerName val="0"/>
          <c:showPercent val="0"/>
          <c:showBubbleSize val="0"/>
        </c:dLbls>
        <c:gapWidth val="150"/>
        <c:axId val="451576112"/>
        <c:axId val="451573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111.34</c:v>
                </c:pt>
              </c:numCache>
            </c:numRef>
          </c:val>
          <c:smooth val="0"/>
          <c:extLst>
            <c:ext xmlns:c16="http://schemas.microsoft.com/office/drawing/2014/chart" uri="{C3380CC4-5D6E-409C-BE32-E72D297353CC}">
              <c16:uniqueId val="{00000001-A1CC-4E43-AAA5-FBA6F4360967}"/>
            </c:ext>
          </c:extLst>
        </c:ser>
        <c:dLbls>
          <c:showLegendKey val="0"/>
          <c:showVal val="0"/>
          <c:showCatName val="0"/>
          <c:showSerName val="0"/>
          <c:showPercent val="0"/>
          <c:showBubbleSize val="0"/>
        </c:dLbls>
        <c:marker val="1"/>
        <c:smooth val="0"/>
        <c:axId val="451576112"/>
        <c:axId val="451573368"/>
      </c:lineChart>
      <c:dateAx>
        <c:axId val="451576112"/>
        <c:scaling>
          <c:orientation val="minMax"/>
        </c:scaling>
        <c:delete val="1"/>
        <c:axPos val="b"/>
        <c:numFmt formatCode="ge" sourceLinked="1"/>
        <c:majorTickMark val="none"/>
        <c:minorTickMark val="none"/>
        <c:tickLblPos val="none"/>
        <c:crossAx val="451573368"/>
        <c:crosses val="autoZero"/>
        <c:auto val="1"/>
        <c:lblOffset val="100"/>
        <c:baseTimeUnit val="years"/>
      </c:dateAx>
      <c:valAx>
        <c:axId val="451573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157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41.58</c:v>
                </c:pt>
                <c:pt idx="1">
                  <c:v>41.85</c:v>
                </c:pt>
                <c:pt idx="2">
                  <c:v>43.3</c:v>
                </c:pt>
                <c:pt idx="3">
                  <c:v>44.01</c:v>
                </c:pt>
                <c:pt idx="4">
                  <c:v>44.73</c:v>
                </c:pt>
              </c:numCache>
            </c:numRef>
          </c:val>
          <c:extLst>
            <c:ext xmlns:c16="http://schemas.microsoft.com/office/drawing/2014/chart" uri="{C3380CC4-5D6E-409C-BE32-E72D297353CC}">
              <c16:uniqueId val="{00000000-C123-4FDD-942D-154053A0FDB0}"/>
            </c:ext>
          </c:extLst>
        </c:ser>
        <c:dLbls>
          <c:showLegendKey val="0"/>
          <c:showVal val="0"/>
          <c:showCatName val="0"/>
          <c:showSerName val="0"/>
          <c:showPercent val="0"/>
          <c:showBubbleSize val="0"/>
        </c:dLbls>
        <c:gapWidth val="150"/>
        <c:axId val="452467808"/>
        <c:axId val="45246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48.14</c:v>
                </c:pt>
              </c:numCache>
            </c:numRef>
          </c:val>
          <c:smooth val="0"/>
          <c:extLst>
            <c:ext xmlns:c16="http://schemas.microsoft.com/office/drawing/2014/chart" uri="{C3380CC4-5D6E-409C-BE32-E72D297353CC}">
              <c16:uniqueId val="{00000001-C123-4FDD-942D-154053A0FDB0}"/>
            </c:ext>
          </c:extLst>
        </c:ser>
        <c:dLbls>
          <c:showLegendKey val="0"/>
          <c:showVal val="0"/>
          <c:showCatName val="0"/>
          <c:showSerName val="0"/>
          <c:showPercent val="0"/>
          <c:showBubbleSize val="0"/>
        </c:dLbls>
        <c:marker val="1"/>
        <c:smooth val="0"/>
        <c:axId val="452467808"/>
        <c:axId val="452467024"/>
      </c:lineChart>
      <c:dateAx>
        <c:axId val="452467808"/>
        <c:scaling>
          <c:orientation val="minMax"/>
        </c:scaling>
        <c:delete val="1"/>
        <c:axPos val="b"/>
        <c:numFmt formatCode="ge" sourceLinked="1"/>
        <c:majorTickMark val="none"/>
        <c:minorTickMark val="none"/>
        <c:tickLblPos val="none"/>
        <c:crossAx val="452467024"/>
        <c:crosses val="autoZero"/>
        <c:auto val="1"/>
        <c:lblOffset val="100"/>
        <c:baseTimeUnit val="years"/>
      </c:dateAx>
      <c:valAx>
        <c:axId val="45246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46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21.36</c:v>
                </c:pt>
                <c:pt idx="1">
                  <c:v>20.58</c:v>
                </c:pt>
                <c:pt idx="2">
                  <c:v>24.1</c:v>
                </c:pt>
                <c:pt idx="3">
                  <c:v>23.47</c:v>
                </c:pt>
                <c:pt idx="4">
                  <c:v>26</c:v>
                </c:pt>
              </c:numCache>
            </c:numRef>
          </c:val>
          <c:extLst>
            <c:ext xmlns:c16="http://schemas.microsoft.com/office/drawing/2014/chart" uri="{C3380CC4-5D6E-409C-BE32-E72D297353CC}">
              <c16:uniqueId val="{00000000-B0DD-4ACF-B9FE-09526855FBFC}"/>
            </c:ext>
          </c:extLst>
        </c:ser>
        <c:dLbls>
          <c:showLegendKey val="0"/>
          <c:showVal val="0"/>
          <c:showCatName val="0"/>
          <c:showSerName val="0"/>
          <c:showPercent val="0"/>
          <c:showBubbleSize val="0"/>
        </c:dLbls>
        <c:gapWidth val="150"/>
        <c:axId val="452469376"/>
        <c:axId val="45246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11.13</c:v>
                </c:pt>
              </c:numCache>
            </c:numRef>
          </c:val>
          <c:smooth val="0"/>
          <c:extLst>
            <c:ext xmlns:c16="http://schemas.microsoft.com/office/drawing/2014/chart" uri="{C3380CC4-5D6E-409C-BE32-E72D297353CC}">
              <c16:uniqueId val="{00000001-B0DD-4ACF-B9FE-09526855FBFC}"/>
            </c:ext>
          </c:extLst>
        </c:ser>
        <c:dLbls>
          <c:showLegendKey val="0"/>
          <c:showVal val="0"/>
          <c:showCatName val="0"/>
          <c:showSerName val="0"/>
          <c:showPercent val="0"/>
          <c:showBubbleSize val="0"/>
        </c:dLbls>
        <c:marker val="1"/>
        <c:smooth val="0"/>
        <c:axId val="452469376"/>
        <c:axId val="452466240"/>
      </c:lineChart>
      <c:dateAx>
        <c:axId val="452469376"/>
        <c:scaling>
          <c:orientation val="minMax"/>
        </c:scaling>
        <c:delete val="1"/>
        <c:axPos val="b"/>
        <c:numFmt formatCode="ge" sourceLinked="1"/>
        <c:majorTickMark val="none"/>
        <c:minorTickMark val="none"/>
        <c:tickLblPos val="none"/>
        <c:crossAx val="452466240"/>
        <c:crosses val="autoZero"/>
        <c:auto val="1"/>
        <c:lblOffset val="100"/>
        <c:baseTimeUnit val="years"/>
      </c:dateAx>
      <c:valAx>
        <c:axId val="45246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46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A27-4B78-899C-13806AAF5297}"/>
            </c:ext>
          </c:extLst>
        </c:ser>
        <c:dLbls>
          <c:showLegendKey val="0"/>
          <c:showVal val="0"/>
          <c:showCatName val="0"/>
          <c:showSerName val="0"/>
          <c:showPercent val="0"/>
          <c:showBubbleSize val="0"/>
        </c:dLbls>
        <c:gapWidth val="150"/>
        <c:axId val="452466632"/>
        <c:axId val="452471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10.130000000000001</c:v>
                </c:pt>
              </c:numCache>
            </c:numRef>
          </c:val>
          <c:smooth val="0"/>
          <c:extLst>
            <c:ext xmlns:c16="http://schemas.microsoft.com/office/drawing/2014/chart" uri="{C3380CC4-5D6E-409C-BE32-E72D297353CC}">
              <c16:uniqueId val="{00000001-DA27-4B78-899C-13806AAF5297}"/>
            </c:ext>
          </c:extLst>
        </c:ser>
        <c:dLbls>
          <c:showLegendKey val="0"/>
          <c:showVal val="0"/>
          <c:showCatName val="0"/>
          <c:showSerName val="0"/>
          <c:showPercent val="0"/>
          <c:showBubbleSize val="0"/>
        </c:dLbls>
        <c:marker val="1"/>
        <c:smooth val="0"/>
        <c:axId val="452466632"/>
        <c:axId val="452471336"/>
      </c:lineChart>
      <c:dateAx>
        <c:axId val="452466632"/>
        <c:scaling>
          <c:orientation val="minMax"/>
        </c:scaling>
        <c:delete val="1"/>
        <c:axPos val="b"/>
        <c:numFmt formatCode="ge" sourceLinked="1"/>
        <c:majorTickMark val="none"/>
        <c:minorTickMark val="none"/>
        <c:tickLblPos val="none"/>
        <c:crossAx val="452471336"/>
        <c:crosses val="autoZero"/>
        <c:auto val="1"/>
        <c:lblOffset val="100"/>
        <c:baseTimeUnit val="years"/>
      </c:dateAx>
      <c:valAx>
        <c:axId val="452471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246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32466.29</c:v>
                </c:pt>
                <c:pt idx="1">
                  <c:v>15361.81</c:v>
                </c:pt>
                <c:pt idx="2">
                  <c:v>224.23</c:v>
                </c:pt>
                <c:pt idx="3">
                  <c:v>209.78</c:v>
                </c:pt>
                <c:pt idx="4">
                  <c:v>209.81</c:v>
                </c:pt>
              </c:numCache>
            </c:numRef>
          </c:val>
          <c:extLst>
            <c:ext xmlns:c16="http://schemas.microsoft.com/office/drawing/2014/chart" uri="{C3380CC4-5D6E-409C-BE32-E72D297353CC}">
              <c16:uniqueId val="{00000000-A343-4F5F-922D-3A9907C6B9FB}"/>
            </c:ext>
          </c:extLst>
        </c:ser>
        <c:dLbls>
          <c:showLegendKey val="0"/>
          <c:showVal val="0"/>
          <c:showCatName val="0"/>
          <c:showSerName val="0"/>
          <c:showPercent val="0"/>
          <c:showBubbleSize val="0"/>
        </c:dLbls>
        <c:gapWidth val="150"/>
        <c:axId val="384115208"/>
        <c:axId val="38411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388.67</c:v>
                </c:pt>
              </c:numCache>
            </c:numRef>
          </c:val>
          <c:smooth val="0"/>
          <c:extLst>
            <c:ext xmlns:c16="http://schemas.microsoft.com/office/drawing/2014/chart" uri="{C3380CC4-5D6E-409C-BE32-E72D297353CC}">
              <c16:uniqueId val="{00000001-A343-4F5F-922D-3A9907C6B9FB}"/>
            </c:ext>
          </c:extLst>
        </c:ser>
        <c:dLbls>
          <c:showLegendKey val="0"/>
          <c:showVal val="0"/>
          <c:showCatName val="0"/>
          <c:showSerName val="0"/>
          <c:showPercent val="0"/>
          <c:showBubbleSize val="0"/>
        </c:dLbls>
        <c:marker val="1"/>
        <c:smooth val="0"/>
        <c:axId val="384115208"/>
        <c:axId val="384114816"/>
      </c:lineChart>
      <c:dateAx>
        <c:axId val="384115208"/>
        <c:scaling>
          <c:orientation val="minMax"/>
        </c:scaling>
        <c:delete val="1"/>
        <c:axPos val="b"/>
        <c:numFmt formatCode="ge" sourceLinked="1"/>
        <c:majorTickMark val="none"/>
        <c:minorTickMark val="none"/>
        <c:tickLblPos val="none"/>
        <c:crossAx val="384114816"/>
        <c:crosses val="autoZero"/>
        <c:auto val="1"/>
        <c:lblOffset val="100"/>
        <c:baseTimeUnit val="years"/>
      </c:dateAx>
      <c:valAx>
        <c:axId val="384114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4115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631.5</c:v>
                </c:pt>
                <c:pt idx="1">
                  <c:v>583.01</c:v>
                </c:pt>
                <c:pt idx="2">
                  <c:v>567.36</c:v>
                </c:pt>
                <c:pt idx="3">
                  <c:v>567.96</c:v>
                </c:pt>
                <c:pt idx="4">
                  <c:v>562.14</c:v>
                </c:pt>
              </c:numCache>
            </c:numRef>
          </c:val>
          <c:extLst>
            <c:ext xmlns:c16="http://schemas.microsoft.com/office/drawing/2014/chart" uri="{C3380CC4-5D6E-409C-BE32-E72D297353CC}">
              <c16:uniqueId val="{00000000-BA18-4613-976E-FA7064374857}"/>
            </c:ext>
          </c:extLst>
        </c:ser>
        <c:dLbls>
          <c:showLegendKey val="0"/>
          <c:showVal val="0"/>
          <c:showCatName val="0"/>
          <c:showSerName val="0"/>
          <c:showPercent val="0"/>
          <c:showBubbleSize val="0"/>
        </c:dLbls>
        <c:gapWidth val="150"/>
        <c:axId val="384113640"/>
        <c:axId val="38411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422.5</c:v>
                </c:pt>
              </c:numCache>
            </c:numRef>
          </c:val>
          <c:smooth val="0"/>
          <c:extLst>
            <c:ext xmlns:c16="http://schemas.microsoft.com/office/drawing/2014/chart" uri="{C3380CC4-5D6E-409C-BE32-E72D297353CC}">
              <c16:uniqueId val="{00000001-BA18-4613-976E-FA7064374857}"/>
            </c:ext>
          </c:extLst>
        </c:ser>
        <c:dLbls>
          <c:showLegendKey val="0"/>
          <c:showVal val="0"/>
          <c:showCatName val="0"/>
          <c:showSerName val="0"/>
          <c:showPercent val="0"/>
          <c:showBubbleSize val="0"/>
        </c:dLbls>
        <c:marker val="1"/>
        <c:smooth val="0"/>
        <c:axId val="384113640"/>
        <c:axId val="384113248"/>
      </c:lineChart>
      <c:dateAx>
        <c:axId val="384113640"/>
        <c:scaling>
          <c:orientation val="minMax"/>
        </c:scaling>
        <c:delete val="1"/>
        <c:axPos val="b"/>
        <c:numFmt formatCode="ge" sourceLinked="1"/>
        <c:majorTickMark val="none"/>
        <c:minorTickMark val="none"/>
        <c:tickLblPos val="none"/>
        <c:crossAx val="384113248"/>
        <c:crosses val="autoZero"/>
        <c:auto val="1"/>
        <c:lblOffset val="100"/>
        <c:baseTimeUnit val="years"/>
      </c:dateAx>
      <c:valAx>
        <c:axId val="384113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4113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107.88</c:v>
                </c:pt>
                <c:pt idx="1">
                  <c:v>107.95</c:v>
                </c:pt>
                <c:pt idx="2">
                  <c:v>101.37</c:v>
                </c:pt>
                <c:pt idx="3">
                  <c:v>113.59</c:v>
                </c:pt>
                <c:pt idx="4">
                  <c:v>113.53</c:v>
                </c:pt>
              </c:numCache>
            </c:numRef>
          </c:val>
          <c:extLst>
            <c:ext xmlns:c16="http://schemas.microsoft.com/office/drawing/2014/chart" uri="{C3380CC4-5D6E-409C-BE32-E72D297353CC}">
              <c16:uniqueId val="{00000000-C30A-4EB1-99E7-D1E59FE96D82}"/>
            </c:ext>
          </c:extLst>
        </c:ser>
        <c:dLbls>
          <c:showLegendKey val="0"/>
          <c:showVal val="0"/>
          <c:showCatName val="0"/>
          <c:showSerName val="0"/>
          <c:showPercent val="0"/>
          <c:showBubbleSize val="0"/>
        </c:dLbls>
        <c:gapWidth val="150"/>
        <c:axId val="381320688"/>
        <c:axId val="381321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101.64</c:v>
                </c:pt>
              </c:numCache>
            </c:numRef>
          </c:val>
          <c:smooth val="0"/>
          <c:extLst>
            <c:ext xmlns:c16="http://schemas.microsoft.com/office/drawing/2014/chart" uri="{C3380CC4-5D6E-409C-BE32-E72D297353CC}">
              <c16:uniqueId val="{00000001-C30A-4EB1-99E7-D1E59FE96D82}"/>
            </c:ext>
          </c:extLst>
        </c:ser>
        <c:dLbls>
          <c:showLegendKey val="0"/>
          <c:showVal val="0"/>
          <c:showCatName val="0"/>
          <c:showSerName val="0"/>
          <c:showPercent val="0"/>
          <c:showBubbleSize val="0"/>
        </c:dLbls>
        <c:marker val="1"/>
        <c:smooth val="0"/>
        <c:axId val="381320688"/>
        <c:axId val="381321080"/>
      </c:lineChart>
      <c:dateAx>
        <c:axId val="381320688"/>
        <c:scaling>
          <c:orientation val="minMax"/>
        </c:scaling>
        <c:delete val="1"/>
        <c:axPos val="b"/>
        <c:numFmt formatCode="ge" sourceLinked="1"/>
        <c:majorTickMark val="none"/>
        <c:minorTickMark val="none"/>
        <c:tickLblPos val="none"/>
        <c:crossAx val="381321080"/>
        <c:crosses val="autoZero"/>
        <c:auto val="1"/>
        <c:lblOffset val="100"/>
        <c:baseTimeUnit val="years"/>
      </c:dateAx>
      <c:valAx>
        <c:axId val="381321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32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247.29</c:v>
                </c:pt>
                <c:pt idx="1">
                  <c:v>250.09</c:v>
                </c:pt>
                <c:pt idx="2">
                  <c:v>266.64</c:v>
                </c:pt>
                <c:pt idx="3">
                  <c:v>238.58</c:v>
                </c:pt>
                <c:pt idx="4">
                  <c:v>238.96</c:v>
                </c:pt>
              </c:numCache>
            </c:numRef>
          </c:val>
          <c:extLst>
            <c:ext xmlns:c16="http://schemas.microsoft.com/office/drawing/2014/chart" uri="{C3380CC4-5D6E-409C-BE32-E72D297353CC}">
              <c16:uniqueId val="{00000000-42AA-46F4-B419-11B5188DF156}"/>
            </c:ext>
          </c:extLst>
        </c:ser>
        <c:dLbls>
          <c:showLegendKey val="0"/>
          <c:showVal val="0"/>
          <c:showCatName val="0"/>
          <c:showSerName val="0"/>
          <c:showPercent val="0"/>
          <c:showBubbleSize val="0"/>
        </c:dLbls>
        <c:gapWidth val="150"/>
        <c:axId val="381322256"/>
        <c:axId val="382635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179.16</c:v>
                </c:pt>
              </c:numCache>
            </c:numRef>
          </c:val>
          <c:smooth val="0"/>
          <c:extLst>
            <c:ext xmlns:c16="http://schemas.microsoft.com/office/drawing/2014/chart" uri="{C3380CC4-5D6E-409C-BE32-E72D297353CC}">
              <c16:uniqueId val="{00000001-42AA-46F4-B419-11B5188DF156}"/>
            </c:ext>
          </c:extLst>
        </c:ser>
        <c:dLbls>
          <c:showLegendKey val="0"/>
          <c:showVal val="0"/>
          <c:showCatName val="0"/>
          <c:showSerName val="0"/>
          <c:showPercent val="0"/>
          <c:showBubbleSize val="0"/>
        </c:dLbls>
        <c:marker val="1"/>
        <c:smooth val="0"/>
        <c:axId val="381322256"/>
        <c:axId val="382635000"/>
      </c:lineChart>
      <c:dateAx>
        <c:axId val="381322256"/>
        <c:scaling>
          <c:orientation val="minMax"/>
        </c:scaling>
        <c:delete val="1"/>
        <c:axPos val="b"/>
        <c:numFmt formatCode="ge" sourceLinked="1"/>
        <c:majorTickMark val="none"/>
        <c:minorTickMark val="none"/>
        <c:tickLblPos val="none"/>
        <c:crossAx val="382635000"/>
        <c:crosses val="autoZero"/>
        <c:auto val="1"/>
        <c:lblOffset val="100"/>
        <c:baseTimeUnit val="years"/>
      </c:dateAx>
      <c:valAx>
        <c:axId val="382635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32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1" zoomScaleNormal="100" workbookViewId="0">
      <selection activeCell="AD8" sqref="AD8:AJ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北海道　栗山町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60" t="s">
        <v>119</v>
      </c>
      <c r="AE8" s="60"/>
      <c r="AF8" s="60"/>
      <c r="AG8" s="60"/>
      <c r="AH8" s="60"/>
      <c r="AI8" s="60"/>
      <c r="AJ8" s="60"/>
      <c r="AK8" s="5"/>
      <c r="AL8" s="61">
        <f>データ!$R$6</f>
        <v>12329</v>
      </c>
      <c r="AM8" s="61"/>
      <c r="AN8" s="61"/>
      <c r="AO8" s="61"/>
      <c r="AP8" s="61"/>
      <c r="AQ8" s="61"/>
      <c r="AR8" s="61"/>
      <c r="AS8" s="61"/>
      <c r="AT8" s="51">
        <f>データ!$S$6</f>
        <v>203.93</v>
      </c>
      <c r="AU8" s="52"/>
      <c r="AV8" s="52"/>
      <c r="AW8" s="52"/>
      <c r="AX8" s="52"/>
      <c r="AY8" s="52"/>
      <c r="AZ8" s="52"/>
      <c r="BA8" s="52"/>
      <c r="BB8" s="53">
        <f>データ!$T$6</f>
        <v>60.46</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61.39</v>
      </c>
      <c r="J10" s="52"/>
      <c r="K10" s="52"/>
      <c r="L10" s="52"/>
      <c r="M10" s="52"/>
      <c r="N10" s="52"/>
      <c r="O10" s="64"/>
      <c r="P10" s="53">
        <f>データ!$P$6</f>
        <v>99.35</v>
      </c>
      <c r="Q10" s="53"/>
      <c r="R10" s="53"/>
      <c r="S10" s="53"/>
      <c r="T10" s="53"/>
      <c r="U10" s="53"/>
      <c r="V10" s="53"/>
      <c r="W10" s="61">
        <f>データ!$Q$6</f>
        <v>5434</v>
      </c>
      <c r="X10" s="61"/>
      <c r="Y10" s="61"/>
      <c r="Z10" s="61"/>
      <c r="AA10" s="61"/>
      <c r="AB10" s="61"/>
      <c r="AC10" s="61"/>
      <c r="AD10" s="2"/>
      <c r="AE10" s="2"/>
      <c r="AF10" s="2"/>
      <c r="AG10" s="2"/>
      <c r="AH10" s="5"/>
      <c r="AI10" s="5"/>
      <c r="AJ10" s="5"/>
      <c r="AK10" s="5"/>
      <c r="AL10" s="61">
        <f>データ!$U$6</f>
        <v>12074</v>
      </c>
      <c r="AM10" s="61"/>
      <c r="AN10" s="61"/>
      <c r="AO10" s="61"/>
      <c r="AP10" s="61"/>
      <c r="AQ10" s="61"/>
      <c r="AR10" s="61"/>
      <c r="AS10" s="61"/>
      <c r="AT10" s="51">
        <f>データ!$V$6</f>
        <v>87.68</v>
      </c>
      <c r="AU10" s="52"/>
      <c r="AV10" s="52"/>
      <c r="AW10" s="52"/>
      <c r="AX10" s="52"/>
      <c r="AY10" s="52"/>
      <c r="AZ10" s="52"/>
      <c r="BA10" s="52"/>
      <c r="BB10" s="53">
        <f>データ!$W$6</f>
        <v>137.71</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algorithmName="SHA-512" hashValue="kZV4/MKsPD6V3xriUSsDVOVjJcLXoAr9BJZ7hB+wbY2BgfP8Om81jAhSs/rnwXFZ3UWhLOl1gs9kfZmrnfbWtg==" saltValue="mPVHEdkcqRh6Cg7GgcOlT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M1" workbookViewId="0">
      <selection activeCell="DV8" sqref="DV8"/>
    </sheetView>
  </sheetViews>
  <sheetFormatPr defaultColWidth="9"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14290</v>
      </c>
      <c r="D6" s="34">
        <f t="shared" si="3"/>
        <v>46</v>
      </c>
      <c r="E6" s="34">
        <f t="shared" si="3"/>
        <v>1</v>
      </c>
      <c r="F6" s="34">
        <f t="shared" si="3"/>
        <v>0</v>
      </c>
      <c r="G6" s="34">
        <f t="shared" si="3"/>
        <v>1</v>
      </c>
      <c r="H6" s="34" t="str">
        <f t="shared" si="3"/>
        <v>北海道　栗山町</v>
      </c>
      <c r="I6" s="34" t="str">
        <f t="shared" si="3"/>
        <v>法適用</v>
      </c>
      <c r="J6" s="34" t="str">
        <f t="shared" si="3"/>
        <v>水道事業</v>
      </c>
      <c r="K6" s="34" t="str">
        <f t="shared" si="3"/>
        <v>末端給水事業</v>
      </c>
      <c r="L6" s="34" t="str">
        <f t="shared" si="3"/>
        <v>A7</v>
      </c>
      <c r="M6" s="34">
        <f t="shared" si="3"/>
        <v>0</v>
      </c>
      <c r="N6" s="35" t="str">
        <f t="shared" si="3"/>
        <v>-</v>
      </c>
      <c r="O6" s="35">
        <f t="shared" si="3"/>
        <v>61.39</v>
      </c>
      <c r="P6" s="35">
        <f t="shared" si="3"/>
        <v>99.35</v>
      </c>
      <c r="Q6" s="35">
        <f t="shared" si="3"/>
        <v>5434</v>
      </c>
      <c r="R6" s="35">
        <f t="shared" si="3"/>
        <v>12329</v>
      </c>
      <c r="S6" s="35">
        <f t="shared" si="3"/>
        <v>203.93</v>
      </c>
      <c r="T6" s="35">
        <f t="shared" si="3"/>
        <v>60.46</v>
      </c>
      <c r="U6" s="35">
        <f t="shared" si="3"/>
        <v>12074</v>
      </c>
      <c r="V6" s="35">
        <f t="shared" si="3"/>
        <v>87.68</v>
      </c>
      <c r="W6" s="35">
        <f t="shared" si="3"/>
        <v>137.71</v>
      </c>
      <c r="X6" s="36">
        <f>IF(X7="",NA(),X7)</f>
        <v>113.44</v>
      </c>
      <c r="Y6" s="36">
        <f t="shared" ref="Y6:AG6" si="4">IF(Y7="",NA(),Y7)</f>
        <v>110.76</v>
      </c>
      <c r="Z6" s="36">
        <f t="shared" si="4"/>
        <v>115.35</v>
      </c>
      <c r="AA6" s="36">
        <f t="shared" si="4"/>
        <v>113.13</v>
      </c>
      <c r="AB6" s="36">
        <f t="shared" si="4"/>
        <v>114.06</v>
      </c>
      <c r="AC6" s="36">
        <f t="shared" si="4"/>
        <v>108.33</v>
      </c>
      <c r="AD6" s="36">
        <f t="shared" si="4"/>
        <v>107.95</v>
      </c>
      <c r="AE6" s="36">
        <f t="shared" si="4"/>
        <v>109.49</v>
      </c>
      <c r="AF6" s="36">
        <f t="shared" si="4"/>
        <v>111.06</v>
      </c>
      <c r="AG6" s="36">
        <f t="shared" si="4"/>
        <v>111.34</v>
      </c>
      <c r="AH6" s="35" t="str">
        <f>IF(AH7="","",IF(AH7="-","【-】","【"&amp;SUBSTITUTE(TEXT(AH7,"#,##0.00"),"-","△")&amp;"】"))</f>
        <v>【114.35】</v>
      </c>
      <c r="AI6" s="35">
        <f>IF(AI7="",NA(),AI7)</f>
        <v>0</v>
      </c>
      <c r="AJ6" s="35">
        <f t="shared" ref="AJ6:AR6" si="5">IF(AJ7="",NA(),AJ7)</f>
        <v>0</v>
      </c>
      <c r="AK6" s="35">
        <f t="shared" si="5"/>
        <v>0</v>
      </c>
      <c r="AL6" s="35">
        <f t="shared" si="5"/>
        <v>0</v>
      </c>
      <c r="AM6" s="35">
        <f t="shared" si="5"/>
        <v>0</v>
      </c>
      <c r="AN6" s="36">
        <f t="shared" si="5"/>
        <v>15.69</v>
      </c>
      <c r="AO6" s="36">
        <f t="shared" si="5"/>
        <v>13.47</v>
      </c>
      <c r="AP6" s="36">
        <f t="shared" si="5"/>
        <v>9.49</v>
      </c>
      <c r="AQ6" s="36">
        <f t="shared" si="5"/>
        <v>9.35</v>
      </c>
      <c r="AR6" s="36">
        <f t="shared" si="5"/>
        <v>10.130000000000001</v>
      </c>
      <c r="AS6" s="35" t="str">
        <f>IF(AS7="","",IF(AS7="-","【-】","【"&amp;SUBSTITUTE(TEXT(AS7,"#,##0.00"),"-","△")&amp;"】"))</f>
        <v>【0.79】</v>
      </c>
      <c r="AT6" s="36">
        <f>IF(AT7="",NA(),AT7)</f>
        <v>32466.29</v>
      </c>
      <c r="AU6" s="36">
        <f t="shared" ref="AU6:BC6" si="6">IF(AU7="",NA(),AU7)</f>
        <v>15361.81</v>
      </c>
      <c r="AV6" s="36">
        <f t="shared" si="6"/>
        <v>224.23</v>
      </c>
      <c r="AW6" s="36">
        <f t="shared" si="6"/>
        <v>209.78</v>
      </c>
      <c r="AX6" s="36">
        <f t="shared" si="6"/>
        <v>209.81</v>
      </c>
      <c r="AY6" s="36">
        <f t="shared" si="6"/>
        <v>1159.4100000000001</v>
      </c>
      <c r="AZ6" s="36">
        <f t="shared" si="6"/>
        <v>1081.23</v>
      </c>
      <c r="BA6" s="36">
        <f t="shared" si="6"/>
        <v>406.37</v>
      </c>
      <c r="BB6" s="36">
        <f t="shared" si="6"/>
        <v>398.29</v>
      </c>
      <c r="BC6" s="36">
        <f t="shared" si="6"/>
        <v>388.67</v>
      </c>
      <c r="BD6" s="35" t="str">
        <f>IF(BD7="","",IF(BD7="-","【-】","【"&amp;SUBSTITUTE(TEXT(BD7,"#,##0.00"),"-","△")&amp;"】"))</f>
        <v>【262.87】</v>
      </c>
      <c r="BE6" s="36">
        <f>IF(BE7="",NA(),BE7)</f>
        <v>631.5</v>
      </c>
      <c r="BF6" s="36">
        <f t="shared" ref="BF6:BN6" si="7">IF(BF7="",NA(),BF7)</f>
        <v>583.01</v>
      </c>
      <c r="BG6" s="36">
        <f t="shared" si="7"/>
        <v>567.36</v>
      </c>
      <c r="BH6" s="36">
        <f t="shared" si="7"/>
        <v>567.96</v>
      </c>
      <c r="BI6" s="36">
        <f t="shared" si="7"/>
        <v>562.14</v>
      </c>
      <c r="BJ6" s="36">
        <f t="shared" si="7"/>
        <v>458</v>
      </c>
      <c r="BK6" s="36">
        <f t="shared" si="7"/>
        <v>443.13</v>
      </c>
      <c r="BL6" s="36">
        <f t="shared" si="7"/>
        <v>442.54</v>
      </c>
      <c r="BM6" s="36">
        <f t="shared" si="7"/>
        <v>431</v>
      </c>
      <c r="BN6" s="36">
        <f t="shared" si="7"/>
        <v>422.5</v>
      </c>
      <c r="BO6" s="35" t="str">
        <f>IF(BO7="","",IF(BO7="-","【-】","【"&amp;SUBSTITUTE(TEXT(BO7,"#,##0.00"),"-","△")&amp;"】"))</f>
        <v>【270.87】</v>
      </c>
      <c r="BP6" s="36">
        <f>IF(BP7="",NA(),BP7)</f>
        <v>107.88</v>
      </c>
      <c r="BQ6" s="36">
        <f t="shared" ref="BQ6:BY6" si="8">IF(BQ7="",NA(),BQ7)</f>
        <v>107.95</v>
      </c>
      <c r="BR6" s="36">
        <f t="shared" si="8"/>
        <v>101.37</v>
      </c>
      <c r="BS6" s="36">
        <f t="shared" si="8"/>
        <v>113.59</v>
      </c>
      <c r="BT6" s="36">
        <f t="shared" si="8"/>
        <v>113.53</v>
      </c>
      <c r="BU6" s="36">
        <f t="shared" si="8"/>
        <v>96.27</v>
      </c>
      <c r="BV6" s="36">
        <f t="shared" si="8"/>
        <v>95.4</v>
      </c>
      <c r="BW6" s="36">
        <f t="shared" si="8"/>
        <v>98.6</v>
      </c>
      <c r="BX6" s="36">
        <f t="shared" si="8"/>
        <v>100.82</v>
      </c>
      <c r="BY6" s="36">
        <f t="shared" si="8"/>
        <v>101.64</v>
      </c>
      <c r="BZ6" s="35" t="str">
        <f>IF(BZ7="","",IF(BZ7="-","【-】","【"&amp;SUBSTITUTE(TEXT(BZ7,"#,##0.00"),"-","△")&amp;"】"))</f>
        <v>【105.59】</v>
      </c>
      <c r="CA6" s="36">
        <f>IF(CA7="",NA(),CA7)</f>
        <v>247.29</v>
      </c>
      <c r="CB6" s="36">
        <f t="shared" ref="CB6:CJ6" si="9">IF(CB7="",NA(),CB7)</f>
        <v>250.09</v>
      </c>
      <c r="CC6" s="36">
        <f t="shared" si="9"/>
        <v>266.64</v>
      </c>
      <c r="CD6" s="36">
        <f t="shared" si="9"/>
        <v>238.58</v>
      </c>
      <c r="CE6" s="36">
        <f t="shared" si="9"/>
        <v>238.96</v>
      </c>
      <c r="CF6" s="36">
        <f t="shared" si="9"/>
        <v>186.94</v>
      </c>
      <c r="CG6" s="36">
        <f t="shared" si="9"/>
        <v>186.15</v>
      </c>
      <c r="CH6" s="36">
        <f t="shared" si="9"/>
        <v>181.67</v>
      </c>
      <c r="CI6" s="36">
        <f t="shared" si="9"/>
        <v>179.55</v>
      </c>
      <c r="CJ6" s="36">
        <f t="shared" si="9"/>
        <v>179.16</v>
      </c>
      <c r="CK6" s="35" t="str">
        <f>IF(CK7="","",IF(CK7="-","【-】","【"&amp;SUBSTITUTE(TEXT(CK7,"#,##0.00"),"-","△")&amp;"】"))</f>
        <v>【163.27】</v>
      </c>
      <c r="CL6" s="36">
        <f>IF(CL7="",NA(),CL7)</f>
        <v>48.13</v>
      </c>
      <c r="CM6" s="36">
        <f t="shared" ref="CM6:CU6" si="10">IF(CM7="",NA(),CM7)</f>
        <v>47.62</v>
      </c>
      <c r="CN6" s="36">
        <f t="shared" si="10"/>
        <v>47.15</v>
      </c>
      <c r="CO6" s="36">
        <f t="shared" si="10"/>
        <v>43.44</v>
      </c>
      <c r="CP6" s="36">
        <f t="shared" si="10"/>
        <v>43.37</v>
      </c>
      <c r="CQ6" s="36">
        <f t="shared" si="10"/>
        <v>54.51</v>
      </c>
      <c r="CR6" s="36">
        <f t="shared" si="10"/>
        <v>54.47</v>
      </c>
      <c r="CS6" s="36">
        <f t="shared" si="10"/>
        <v>53.61</v>
      </c>
      <c r="CT6" s="36">
        <f t="shared" si="10"/>
        <v>53.52</v>
      </c>
      <c r="CU6" s="36">
        <f t="shared" si="10"/>
        <v>54.24</v>
      </c>
      <c r="CV6" s="35" t="str">
        <f>IF(CV7="","",IF(CV7="-","【-】","【"&amp;SUBSTITUTE(TEXT(CV7,"#,##0.00"),"-","△")&amp;"】"))</f>
        <v>【59.94】</v>
      </c>
      <c r="CW6" s="36">
        <f>IF(CW7="",NA(),CW7)</f>
        <v>79.48</v>
      </c>
      <c r="CX6" s="36">
        <f t="shared" ref="CX6:DF6" si="11">IF(CX7="",NA(),CX7)</f>
        <v>78.319999999999993</v>
      </c>
      <c r="CY6" s="36">
        <f t="shared" si="11"/>
        <v>78.349999999999994</v>
      </c>
      <c r="CZ6" s="36">
        <f t="shared" si="11"/>
        <v>82.74</v>
      </c>
      <c r="DA6" s="36">
        <f t="shared" si="11"/>
        <v>82.1</v>
      </c>
      <c r="DB6" s="36">
        <f t="shared" si="11"/>
        <v>81.790000000000006</v>
      </c>
      <c r="DC6" s="36">
        <f t="shared" si="11"/>
        <v>81.459999999999994</v>
      </c>
      <c r="DD6" s="36">
        <f t="shared" si="11"/>
        <v>81.31</v>
      </c>
      <c r="DE6" s="36">
        <f t="shared" si="11"/>
        <v>81.459999999999994</v>
      </c>
      <c r="DF6" s="36">
        <f t="shared" si="11"/>
        <v>81.680000000000007</v>
      </c>
      <c r="DG6" s="35" t="str">
        <f>IF(DG7="","",IF(DG7="-","【-】","【"&amp;SUBSTITUTE(TEXT(DG7,"#,##0.00"),"-","△")&amp;"】"))</f>
        <v>【90.22】</v>
      </c>
      <c r="DH6" s="36">
        <f>IF(DH7="",NA(),DH7)</f>
        <v>41.58</v>
      </c>
      <c r="DI6" s="36">
        <f t="shared" ref="DI6:DQ6" si="12">IF(DI7="",NA(),DI7)</f>
        <v>41.85</v>
      </c>
      <c r="DJ6" s="36">
        <f t="shared" si="12"/>
        <v>43.3</v>
      </c>
      <c r="DK6" s="36">
        <f t="shared" si="12"/>
        <v>44.01</v>
      </c>
      <c r="DL6" s="36">
        <f t="shared" si="12"/>
        <v>44.73</v>
      </c>
      <c r="DM6" s="36">
        <f t="shared" si="12"/>
        <v>37.799999999999997</v>
      </c>
      <c r="DN6" s="36">
        <f t="shared" si="12"/>
        <v>38.520000000000003</v>
      </c>
      <c r="DO6" s="36">
        <f t="shared" si="12"/>
        <v>46.67</v>
      </c>
      <c r="DP6" s="36">
        <f t="shared" si="12"/>
        <v>47.7</v>
      </c>
      <c r="DQ6" s="36">
        <f t="shared" si="12"/>
        <v>48.14</v>
      </c>
      <c r="DR6" s="35" t="str">
        <f>IF(DR7="","",IF(DR7="-","【-】","【"&amp;SUBSTITUTE(TEXT(DR7,"#,##0.00"),"-","△")&amp;"】"))</f>
        <v>【47.91】</v>
      </c>
      <c r="DS6" s="36">
        <f>IF(DS7="",NA(),DS7)</f>
        <v>21.36</v>
      </c>
      <c r="DT6" s="36">
        <f t="shared" ref="DT6:EB6" si="13">IF(DT7="",NA(),DT7)</f>
        <v>20.58</v>
      </c>
      <c r="DU6" s="36">
        <f t="shared" si="13"/>
        <v>24.1</v>
      </c>
      <c r="DV6" s="36">
        <f t="shared" si="13"/>
        <v>23.47</v>
      </c>
      <c r="DW6" s="36">
        <f t="shared" si="13"/>
        <v>26</v>
      </c>
      <c r="DX6" s="36">
        <f t="shared" si="13"/>
        <v>8.2200000000000006</v>
      </c>
      <c r="DY6" s="36">
        <f t="shared" si="13"/>
        <v>9.43</v>
      </c>
      <c r="DZ6" s="36">
        <f t="shared" si="13"/>
        <v>10.029999999999999</v>
      </c>
      <c r="EA6" s="36">
        <f t="shared" si="13"/>
        <v>7.26</v>
      </c>
      <c r="EB6" s="36">
        <f t="shared" si="13"/>
        <v>11.13</v>
      </c>
      <c r="EC6" s="35" t="str">
        <f>IF(EC7="","",IF(EC7="-","【-】","【"&amp;SUBSTITUTE(TEXT(EC7,"#,##0.00"),"-","△")&amp;"】"))</f>
        <v>【15.00】</v>
      </c>
      <c r="ED6" s="36">
        <f>IF(ED7="",NA(),ED7)</f>
        <v>0.42</v>
      </c>
      <c r="EE6" s="36">
        <f t="shared" ref="EE6:EM6" si="14">IF(EE7="",NA(),EE7)</f>
        <v>0.83</v>
      </c>
      <c r="EF6" s="36">
        <f t="shared" si="14"/>
        <v>0.82</v>
      </c>
      <c r="EG6" s="36">
        <f t="shared" si="14"/>
        <v>1.64</v>
      </c>
      <c r="EH6" s="36">
        <f t="shared" si="14"/>
        <v>1.05</v>
      </c>
      <c r="EI6" s="36">
        <f t="shared" si="14"/>
        <v>0.6</v>
      </c>
      <c r="EJ6" s="36">
        <f t="shared" si="14"/>
        <v>0.71</v>
      </c>
      <c r="EK6" s="36">
        <f t="shared" si="14"/>
        <v>0.68</v>
      </c>
      <c r="EL6" s="36">
        <f t="shared" si="14"/>
        <v>1.65</v>
      </c>
      <c r="EM6" s="36">
        <f t="shared" si="14"/>
        <v>0.47</v>
      </c>
      <c r="EN6" s="35" t="str">
        <f>IF(EN7="","",IF(EN7="-","【-】","【"&amp;SUBSTITUTE(TEXT(EN7,"#,##0.00"),"-","△")&amp;"】"))</f>
        <v>【0.76】</v>
      </c>
    </row>
    <row r="7" spans="1:144" s="37" customFormat="1" x14ac:dyDescent="0.15">
      <c r="A7" s="29"/>
      <c r="B7" s="38">
        <v>2016</v>
      </c>
      <c r="C7" s="38">
        <v>14290</v>
      </c>
      <c r="D7" s="38">
        <v>46</v>
      </c>
      <c r="E7" s="38">
        <v>1</v>
      </c>
      <c r="F7" s="38">
        <v>0</v>
      </c>
      <c r="G7" s="38">
        <v>1</v>
      </c>
      <c r="H7" s="38" t="s">
        <v>105</v>
      </c>
      <c r="I7" s="38" t="s">
        <v>106</v>
      </c>
      <c r="J7" s="38" t="s">
        <v>107</v>
      </c>
      <c r="K7" s="38" t="s">
        <v>108</v>
      </c>
      <c r="L7" s="38" t="s">
        <v>109</v>
      </c>
      <c r="M7" s="38"/>
      <c r="N7" s="39" t="s">
        <v>110</v>
      </c>
      <c r="O7" s="39">
        <v>61.39</v>
      </c>
      <c r="P7" s="39">
        <v>99.35</v>
      </c>
      <c r="Q7" s="39">
        <v>5434</v>
      </c>
      <c r="R7" s="39">
        <v>12329</v>
      </c>
      <c r="S7" s="39">
        <v>203.93</v>
      </c>
      <c r="T7" s="39">
        <v>60.46</v>
      </c>
      <c r="U7" s="39">
        <v>12074</v>
      </c>
      <c r="V7" s="39">
        <v>87.68</v>
      </c>
      <c r="W7" s="39">
        <v>137.71</v>
      </c>
      <c r="X7" s="39">
        <v>113.44</v>
      </c>
      <c r="Y7" s="39">
        <v>110.76</v>
      </c>
      <c r="Z7" s="39">
        <v>115.35</v>
      </c>
      <c r="AA7" s="39">
        <v>113.13</v>
      </c>
      <c r="AB7" s="39">
        <v>114.06</v>
      </c>
      <c r="AC7" s="39">
        <v>108.33</v>
      </c>
      <c r="AD7" s="39">
        <v>107.95</v>
      </c>
      <c r="AE7" s="39">
        <v>109.49</v>
      </c>
      <c r="AF7" s="39">
        <v>111.06</v>
      </c>
      <c r="AG7" s="39">
        <v>111.34</v>
      </c>
      <c r="AH7" s="39">
        <v>114.35</v>
      </c>
      <c r="AI7" s="39">
        <v>0</v>
      </c>
      <c r="AJ7" s="39">
        <v>0</v>
      </c>
      <c r="AK7" s="39">
        <v>0</v>
      </c>
      <c r="AL7" s="39">
        <v>0</v>
      </c>
      <c r="AM7" s="39">
        <v>0</v>
      </c>
      <c r="AN7" s="39">
        <v>15.69</v>
      </c>
      <c r="AO7" s="39">
        <v>13.47</v>
      </c>
      <c r="AP7" s="39">
        <v>9.49</v>
      </c>
      <c r="AQ7" s="39">
        <v>9.35</v>
      </c>
      <c r="AR7" s="39">
        <v>10.130000000000001</v>
      </c>
      <c r="AS7" s="39">
        <v>0.79</v>
      </c>
      <c r="AT7" s="39">
        <v>32466.29</v>
      </c>
      <c r="AU7" s="39">
        <v>15361.81</v>
      </c>
      <c r="AV7" s="39">
        <v>224.23</v>
      </c>
      <c r="AW7" s="39">
        <v>209.78</v>
      </c>
      <c r="AX7" s="39">
        <v>209.81</v>
      </c>
      <c r="AY7" s="39">
        <v>1159.4100000000001</v>
      </c>
      <c r="AZ7" s="39">
        <v>1081.23</v>
      </c>
      <c r="BA7" s="39">
        <v>406.37</v>
      </c>
      <c r="BB7" s="39">
        <v>398.29</v>
      </c>
      <c r="BC7" s="39">
        <v>388.67</v>
      </c>
      <c r="BD7" s="39">
        <v>262.87</v>
      </c>
      <c r="BE7" s="39">
        <v>631.5</v>
      </c>
      <c r="BF7" s="39">
        <v>583.01</v>
      </c>
      <c r="BG7" s="39">
        <v>567.36</v>
      </c>
      <c r="BH7" s="39">
        <v>567.96</v>
      </c>
      <c r="BI7" s="39">
        <v>562.14</v>
      </c>
      <c r="BJ7" s="39">
        <v>458</v>
      </c>
      <c r="BK7" s="39">
        <v>443.13</v>
      </c>
      <c r="BL7" s="39">
        <v>442.54</v>
      </c>
      <c r="BM7" s="39">
        <v>431</v>
      </c>
      <c r="BN7" s="39">
        <v>422.5</v>
      </c>
      <c r="BO7" s="39">
        <v>270.87</v>
      </c>
      <c r="BP7" s="39">
        <v>107.88</v>
      </c>
      <c r="BQ7" s="39">
        <v>107.95</v>
      </c>
      <c r="BR7" s="39">
        <v>101.37</v>
      </c>
      <c r="BS7" s="39">
        <v>113.59</v>
      </c>
      <c r="BT7" s="39">
        <v>113.53</v>
      </c>
      <c r="BU7" s="39">
        <v>96.27</v>
      </c>
      <c r="BV7" s="39">
        <v>95.4</v>
      </c>
      <c r="BW7" s="39">
        <v>98.6</v>
      </c>
      <c r="BX7" s="39">
        <v>100.82</v>
      </c>
      <c r="BY7" s="39">
        <v>101.64</v>
      </c>
      <c r="BZ7" s="39">
        <v>105.59</v>
      </c>
      <c r="CA7" s="39">
        <v>247.29</v>
      </c>
      <c r="CB7" s="39">
        <v>250.09</v>
      </c>
      <c r="CC7" s="39">
        <v>266.64</v>
      </c>
      <c r="CD7" s="39">
        <v>238.58</v>
      </c>
      <c r="CE7" s="39">
        <v>238.96</v>
      </c>
      <c r="CF7" s="39">
        <v>186.94</v>
      </c>
      <c r="CG7" s="39">
        <v>186.15</v>
      </c>
      <c r="CH7" s="39">
        <v>181.67</v>
      </c>
      <c r="CI7" s="39">
        <v>179.55</v>
      </c>
      <c r="CJ7" s="39">
        <v>179.16</v>
      </c>
      <c r="CK7" s="39">
        <v>163.27000000000001</v>
      </c>
      <c r="CL7" s="39">
        <v>48.13</v>
      </c>
      <c r="CM7" s="39">
        <v>47.62</v>
      </c>
      <c r="CN7" s="39">
        <v>47.15</v>
      </c>
      <c r="CO7" s="39">
        <v>43.44</v>
      </c>
      <c r="CP7" s="39">
        <v>43.37</v>
      </c>
      <c r="CQ7" s="39">
        <v>54.51</v>
      </c>
      <c r="CR7" s="39">
        <v>54.47</v>
      </c>
      <c r="CS7" s="39">
        <v>53.61</v>
      </c>
      <c r="CT7" s="39">
        <v>53.52</v>
      </c>
      <c r="CU7" s="39">
        <v>54.24</v>
      </c>
      <c r="CV7" s="39">
        <v>59.94</v>
      </c>
      <c r="CW7" s="39">
        <v>79.48</v>
      </c>
      <c r="CX7" s="39">
        <v>78.319999999999993</v>
      </c>
      <c r="CY7" s="39">
        <v>78.349999999999994</v>
      </c>
      <c r="CZ7" s="39">
        <v>82.74</v>
      </c>
      <c r="DA7" s="39">
        <v>82.1</v>
      </c>
      <c r="DB7" s="39">
        <v>81.790000000000006</v>
      </c>
      <c r="DC7" s="39">
        <v>81.459999999999994</v>
      </c>
      <c r="DD7" s="39">
        <v>81.31</v>
      </c>
      <c r="DE7" s="39">
        <v>81.459999999999994</v>
      </c>
      <c r="DF7" s="39">
        <v>81.680000000000007</v>
      </c>
      <c r="DG7" s="39">
        <v>90.22</v>
      </c>
      <c r="DH7" s="39">
        <v>41.58</v>
      </c>
      <c r="DI7" s="39">
        <v>41.85</v>
      </c>
      <c r="DJ7" s="39">
        <v>43.3</v>
      </c>
      <c r="DK7" s="39">
        <v>44.01</v>
      </c>
      <c r="DL7" s="39">
        <v>44.73</v>
      </c>
      <c r="DM7" s="39">
        <v>37.799999999999997</v>
      </c>
      <c r="DN7" s="39">
        <v>38.520000000000003</v>
      </c>
      <c r="DO7" s="39">
        <v>46.67</v>
      </c>
      <c r="DP7" s="39">
        <v>47.7</v>
      </c>
      <c r="DQ7" s="39">
        <v>48.14</v>
      </c>
      <c r="DR7" s="39">
        <v>47.91</v>
      </c>
      <c r="DS7" s="39">
        <v>21.36</v>
      </c>
      <c r="DT7" s="39">
        <v>20.58</v>
      </c>
      <c r="DU7" s="39">
        <v>24.1</v>
      </c>
      <c r="DV7" s="39">
        <v>23.47</v>
      </c>
      <c r="DW7" s="39">
        <v>26</v>
      </c>
      <c r="DX7" s="39">
        <v>8.2200000000000006</v>
      </c>
      <c r="DY7" s="39">
        <v>9.43</v>
      </c>
      <c r="DZ7" s="39">
        <v>10.029999999999999</v>
      </c>
      <c r="EA7" s="39">
        <v>7.26</v>
      </c>
      <c r="EB7" s="39">
        <v>11.13</v>
      </c>
      <c r="EC7" s="39">
        <v>15</v>
      </c>
      <c r="ED7" s="39">
        <v>0.42</v>
      </c>
      <c r="EE7" s="39">
        <v>0.83</v>
      </c>
      <c r="EF7" s="39">
        <v>0.82</v>
      </c>
      <c r="EG7" s="39">
        <v>1.64</v>
      </c>
      <c r="EH7" s="39">
        <v>1.05</v>
      </c>
      <c r="EI7" s="39">
        <v>0.6</v>
      </c>
      <c r="EJ7" s="39">
        <v>0.71</v>
      </c>
      <c r="EK7" s="39">
        <v>0.68</v>
      </c>
      <c r="EL7" s="39">
        <v>1.65</v>
      </c>
      <c r="EM7" s="39">
        <v>0.47</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古田　敏幸</cp:lastModifiedBy>
  <dcterms:created xsi:type="dcterms:W3CDTF">2017-12-25T01:19:53Z</dcterms:created>
  <dcterms:modified xsi:type="dcterms:W3CDTF">2018-02-13T07:00:13Z</dcterms:modified>
  <cp:category/>
</cp:coreProperties>
</file>