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上下水道Ｇ\け　H27経営分析表\"/>
    </mc:Choice>
  </mc:AlternateContent>
  <workbookProtection workbookPassword="8649" lockStructure="1"/>
  <bookViews>
    <workbookView xWindow="0" yWindow="0" windowWidth="25965" windowHeight="1098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<sst xmlns="http://schemas.openxmlformats.org/spreadsheetml/2006/main" count="242" uniqueCount="110">
  <si>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</si>
  <si>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</si>
  <si>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</si>
  <si>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</si>
  <si>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</si>
  <si>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</si>
  <si>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</si>
  <si>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</si>
  <si>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</si>
  <si>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</si>
  <si>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</si>
  <si>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</si>
  <si>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</si>
  <si>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</si>
  <si>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</si>
  <si>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</si>
  <si>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</si>
  <si>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</si>
  <si>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</si>
  <si>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</si>
  <si>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</si>
  <si>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</si>
  <si>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</si>
  <si>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</si>
  <si>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</si>
  <si>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</si>
  <si>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</si>
  <si>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</si>
  <si>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</si>
  <si>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</si>
  <si>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</si>
  <si>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</si>
  <si>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</si>
  <si>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</si>
  <si>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</si>
  <si>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</si>
  <si>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</si>
  <si>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</si>
  <si>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</si>
  <si>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</si>
  <si>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</si>
  <si>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</si>
  <si>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</si>
  <si>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</si>
  <si>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</si>
  <si>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</si>
  <si>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</si>
  <si>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</si>
  <si>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</si>
  <si>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</si>
  <si>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</si>
  <si>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</si>
  <si>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</si>
  <si>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</si>
  <si>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</si>
  <si>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</si>
  <si>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</si>
  <si>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</si>
  <si>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</si>
  <si>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</si>
  <si>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</si>
  <si>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</si>
  <si>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</si>
  <si>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</si>
  <si>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</si>
  <si>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</si>
  <si>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</si>
  <si>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</si>
  <si>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</si>
  <si>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</si>
  <si>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</si>
  <si>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</si>
  <si>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</si>
  <si>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</si>
  <si>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</si>
  <si>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</si>
  <si>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</si>
  <si>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</si>
  <si>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</si>
  <si>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</si>
  <si>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</si>
  <si>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</si>
  <si>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</si>
  <si>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</si>
  <si>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</si>
  <si>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</si>
  <si>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</si>
  <si>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</si>
  <si>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</si>
  <si>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</si>
  <si>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</si>
  <si>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</si>
  <si>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</si>
  <si>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</si>
  <si>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</si>
  <si>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</si>
  <si>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栗山町</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</si>
  <si>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</si>
  <si>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</si>
  <si>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</si>
  <si>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</si>
  <si>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</si>
  <si>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</si>
  <si>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</si>
  <si>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</si>
  <si>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</si>
  <si>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</si>
  <si>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栗山町の農業集落排水事業は下水道事業へ統合され、平成28年度より特定環境保全公共下水道事業に切り替わりました。既存の修繕や更新は想定されるため、適切な修繕や更新を行います。
また、人口減少や高齢化など社会情勢が大きく変化していくなかで、過度な維持管理等は、経営の悪化につながるため、適切な管理運営をしていきます。</t>
    <phoneticPr fontId="4"/>
  </si>
  <si>
    <t>①経常収支比率　100％以上であり単年度の収支は黒字である。企業債残高がH26にピークを迎え、減少傾向にあるため今後はさらに経営改善される。　　　　　　　　　　　　　　　②累積欠損金比率　累積欠損金が発生していないため0％となっている。維持管理費は今後も横ばい傾向にあるが、使用料収入は人口減による減少が見込まれるため引き続き経営改善を図る。　　　　　　　　　　　　　　　　　　　　　　　　③流動比率　約4％と低い値となっている。流動負債に建設改良費等に充てられた企業債が含まれているため資金不足となっているが、平成37年以降は整備に使用した企業債の償還が概ね完了するため経営改善が見込まれる。　　　　　　　　　　　　　　　　　　　　④企業債残高対事業規模比率　平均値を上回っている。企業債残高は減少傾向にあるが料金収入の増加は見込めない。新たな投資は今後見込まないため数値は減少傾向にある。　　　　　　　　　　　　　　　　　　　　　　　　　　　⑤経費回収率　約32％となっているが使用料収入はなだらかに減少傾向にあることが予想されるため、更なる費用削減を図る。　　　　　　　　　　　　　　　　　　　　　　　⑥汚水処理原価　平均値を上回っているが、減少傾向にある。今後も投資の効率化、維持管理費の削減を図る。　　　　　　　　　　　　　　　　　　　　　　　⑦施設利用率　平均値を10％程度下回っているが、平成28年度より継立地区の統合により10％程度の減少が見込まれる。　　　　　　　　　　　　　　　　⑧水洗化率　水洗化率は約97％に達したところである。水洗化未整備地域の早期解消を目指し、平成42年までに町内全域の水洗化施設整備を完了する。</t>
    <phoneticPr fontId="4"/>
  </si>
  <si>
    <t>①有形固定資産減価償却率　近年、増加傾向にあったが継立地区の統合により、処理場を除却したため減少した。　　　　　　　　　　　　　　　　　　　　　　　　　　　　　②管渠老朽化率　0％となっているが、標準耐用年数が50年と長期に渡り、建設当初から約30年程度の経過であることを踏まえ、今後10年間については更新事業を見込んでいない。50年を経過する平成44年頃からを見込んでいる。　　　　　　　　　　　　　　　　　③管渠改善率　0％となっているが、建設当初から約30年程度の経過であることを踏まえ、不具合の発生が増加することを踏まえ1年間の修繕費を100万円程度見込んでいる。</t>
    <rPh sb="13" eb="15">
      <t>キンネン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</si>
</sst>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396530960"/>
        <c:axId val="39653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396530960"/>
        <c:axId val="396531352"/>
      </c:lineChart>
      <c:dateAx>
        <c:axId val="396530960"/>
        <c:scaling>
          <c:orientation val="minMax"/>
        </c:scaling>
        <c:delete val="1"/>
        <c:axPos val="b"/>
        <c:numFmt formatCode="ge" sourceLinked="1"/>
        <c:majorTickMark val="none"/>
        <c:minorTickMark val="none"/>
        <c:tickLblPos val="none"/>
        <c:crossAx val="396531352"/>
        <c:crosses val="autoZero"/>
        <c:auto val="1"/>
        <c:lblOffset val="100"/>
        <c:baseTimeUnit val="years"/>
      </c:dateAx>
      <c:valAx>
        <c:axId val="39653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5309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50.57</c:v>
                </c:pt>
                <c:pt idx="2">
                  <c:v>52.83</c:v>
                </c:pt>
                <c:pt idx="3">
                  <c:v>47.74</c:v>
                </c:pt>
                <c:pt idx="4">
                  <c:v>42.45</c:v>
                </c:pt>
              </c:numCache>
            </c:numRef>
          </c:val>
        </c:ser>
        <c:dLbls>
          <c:showLegendKey val="0"/>
          <c:showVal val="0"/>
          <c:showCatName val="0"/>
          <c:showSerName val="0"/>
          <c:showPercent val="0"/>
          <c:showBubbleSize val="0"/>
        </c:dLbls>
        <c:gapWidth val="150"/>
        <c:axId val="395417048"/>
        <c:axId val="39541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395417048"/>
        <c:axId val="395417440"/>
      </c:lineChart>
      <c:dateAx>
        <c:axId val="395417048"/>
        <c:scaling>
          <c:orientation val="minMax"/>
        </c:scaling>
        <c:delete val="1"/>
        <c:axPos val="b"/>
        <c:numFmt formatCode="ge" sourceLinked="1"/>
        <c:majorTickMark val="none"/>
        <c:minorTickMark val="none"/>
        <c:tickLblPos val="none"/>
        <c:crossAx val="395417440"/>
        <c:crosses val="autoZero"/>
        <c:auto val="1"/>
        <c:lblOffset val="100"/>
        <c:baseTimeUnit val="years"/>
      </c:dateAx>
      <c:valAx>
        <c:axId val="3954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41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91.16</c:v>
                </c:pt>
                <c:pt idx="2">
                  <c:v>92.88</c:v>
                </c:pt>
                <c:pt idx="3">
                  <c:v>96.42</c:v>
                </c:pt>
                <c:pt idx="4">
                  <c:v>97.81</c:v>
                </c:pt>
              </c:numCache>
            </c:numRef>
          </c:val>
        </c:ser>
        <c:dLbls>
          <c:showLegendKey val="0"/>
          <c:showVal val="0"/>
          <c:showCatName val="0"/>
          <c:showSerName val="0"/>
          <c:showPercent val="0"/>
          <c:showBubbleSize val="0"/>
        </c:dLbls>
        <c:gapWidth val="150"/>
        <c:axId val="643207856"/>
        <c:axId val="64320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643207856"/>
        <c:axId val="643208248"/>
      </c:lineChart>
      <c:dateAx>
        <c:axId val="643207856"/>
        <c:scaling>
          <c:orientation val="minMax"/>
        </c:scaling>
        <c:delete val="1"/>
        <c:axPos val="b"/>
        <c:numFmt formatCode="ge" sourceLinked="1"/>
        <c:majorTickMark val="none"/>
        <c:minorTickMark val="none"/>
        <c:tickLblPos val="none"/>
        <c:crossAx val="643208248"/>
        <c:crosses val="autoZero"/>
        <c:auto val="1"/>
        <c:lblOffset val="100"/>
        <c:baseTimeUnit val="years"/>
      </c:dateAx>
      <c:valAx>
        <c:axId val="64320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20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62.62</c:v>
                </c:pt>
                <c:pt idx="2">
                  <c:v>63.68</c:v>
                </c:pt>
                <c:pt idx="3">
                  <c:v>117.48</c:v>
                </c:pt>
                <c:pt idx="4">
                  <c:v>121.98</c:v>
                </c:pt>
              </c:numCache>
            </c:numRef>
          </c:val>
        </c:ser>
        <c:dLbls>
          <c:showLegendKey val="0"/>
          <c:showVal val="0"/>
          <c:showCatName val="0"/>
          <c:showSerName val="0"/>
          <c:showPercent val="0"/>
          <c:showBubbleSize val="0"/>
        </c:dLbls>
        <c:gapWidth val="150"/>
        <c:axId val="658791256"/>
        <c:axId val="6587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658791256"/>
        <c:axId val="658791648"/>
      </c:lineChart>
      <c:dateAx>
        <c:axId val="658791256"/>
        <c:scaling>
          <c:orientation val="minMax"/>
        </c:scaling>
        <c:delete val="1"/>
        <c:axPos val="b"/>
        <c:numFmt formatCode="ge" sourceLinked="1"/>
        <c:majorTickMark val="none"/>
        <c:minorTickMark val="none"/>
        <c:tickLblPos val="none"/>
        <c:crossAx val="658791648"/>
        <c:crosses val="autoZero"/>
        <c:auto val="1"/>
        <c:lblOffset val="100"/>
        <c:baseTimeUnit val="years"/>
      </c:dateAx>
      <c:valAx>
        <c:axId val="6587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79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4.53</c:v>
                </c:pt>
                <c:pt idx="2">
                  <c:v>9.06</c:v>
                </c:pt>
                <c:pt idx="3">
                  <c:v>13.11</c:v>
                </c:pt>
                <c:pt idx="4">
                  <c:v>11.17</c:v>
                </c:pt>
              </c:numCache>
            </c:numRef>
          </c:val>
        </c:ser>
        <c:dLbls>
          <c:showLegendKey val="0"/>
          <c:showVal val="0"/>
          <c:showCatName val="0"/>
          <c:showSerName val="0"/>
          <c:showPercent val="0"/>
          <c:showBubbleSize val="0"/>
        </c:dLbls>
        <c:gapWidth val="150"/>
        <c:axId val="658792824"/>
        <c:axId val="57346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658792824"/>
        <c:axId val="573468424"/>
      </c:lineChart>
      <c:dateAx>
        <c:axId val="658792824"/>
        <c:scaling>
          <c:orientation val="minMax"/>
        </c:scaling>
        <c:delete val="1"/>
        <c:axPos val="b"/>
        <c:numFmt formatCode="ge" sourceLinked="1"/>
        <c:majorTickMark val="none"/>
        <c:minorTickMark val="none"/>
        <c:tickLblPos val="none"/>
        <c:crossAx val="573468424"/>
        <c:crosses val="autoZero"/>
        <c:auto val="1"/>
        <c:lblOffset val="100"/>
        <c:baseTimeUnit val="years"/>
      </c:dateAx>
      <c:valAx>
        <c:axId val="57346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79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573469600"/>
        <c:axId val="57346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573469600"/>
        <c:axId val="573469992"/>
      </c:lineChart>
      <c:dateAx>
        <c:axId val="573469600"/>
        <c:scaling>
          <c:orientation val="minMax"/>
        </c:scaling>
        <c:delete val="1"/>
        <c:axPos val="b"/>
        <c:numFmt formatCode="ge" sourceLinked="1"/>
        <c:majorTickMark val="none"/>
        <c:minorTickMark val="none"/>
        <c:tickLblPos val="none"/>
        <c:crossAx val="573469992"/>
        <c:crosses val="autoZero"/>
        <c:auto val="1"/>
        <c:lblOffset val="100"/>
        <c:baseTimeUnit val="years"/>
      </c:dateAx>
      <c:valAx>
        <c:axId val="57346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4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287.97000000000003</c:v>
                </c:pt>
                <c:pt idx="2">
                  <c:v>572.80999999999995</c:v>
                </c:pt>
                <c:pt idx="3" formatCode="#,##0.00;&quot;△&quot;#,##0.00">
                  <c:v>0</c:v>
                </c:pt>
                <c:pt idx="4" formatCode="#,##0.00;&quot;△&quot;#,##0.00">
                  <c:v>0</c:v>
                </c:pt>
              </c:numCache>
            </c:numRef>
          </c:val>
        </c:ser>
        <c:dLbls>
          <c:showLegendKey val="0"/>
          <c:showVal val="0"/>
          <c:showCatName val="0"/>
          <c:showSerName val="0"/>
          <c:showPercent val="0"/>
          <c:showBubbleSize val="0"/>
        </c:dLbls>
        <c:gapWidth val="150"/>
        <c:axId val="573471168"/>
        <c:axId val="57347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573471168"/>
        <c:axId val="573471560"/>
      </c:lineChart>
      <c:dateAx>
        <c:axId val="573471168"/>
        <c:scaling>
          <c:orientation val="minMax"/>
        </c:scaling>
        <c:delete val="1"/>
        <c:axPos val="b"/>
        <c:numFmt formatCode="ge" sourceLinked="1"/>
        <c:majorTickMark val="none"/>
        <c:minorTickMark val="none"/>
        <c:tickLblPos val="none"/>
        <c:crossAx val="573471560"/>
        <c:crosses val="autoZero"/>
        <c:auto val="1"/>
        <c:lblOffset val="100"/>
        <c:baseTimeUnit val="years"/>
      </c:dateAx>
      <c:valAx>
        <c:axId val="57347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4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475.12</c:v>
                </c:pt>
                <c:pt idx="2">
                  <c:v>1929.59</c:v>
                </c:pt>
                <c:pt idx="3">
                  <c:v>9.7100000000000009</c:v>
                </c:pt>
                <c:pt idx="4">
                  <c:v>3.99</c:v>
                </c:pt>
              </c:numCache>
            </c:numRef>
          </c:val>
        </c:ser>
        <c:dLbls>
          <c:showLegendKey val="0"/>
          <c:showVal val="0"/>
          <c:showCatName val="0"/>
          <c:showSerName val="0"/>
          <c:showPercent val="0"/>
          <c:showBubbleSize val="0"/>
        </c:dLbls>
        <c:gapWidth val="150"/>
        <c:axId val="398434832"/>
        <c:axId val="39843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398434832"/>
        <c:axId val="398435224"/>
      </c:lineChart>
      <c:dateAx>
        <c:axId val="398434832"/>
        <c:scaling>
          <c:orientation val="minMax"/>
        </c:scaling>
        <c:delete val="1"/>
        <c:axPos val="b"/>
        <c:numFmt formatCode="ge" sourceLinked="1"/>
        <c:majorTickMark val="none"/>
        <c:minorTickMark val="none"/>
        <c:tickLblPos val="none"/>
        <c:crossAx val="398435224"/>
        <c:crosses val="autoZero"/>
        <c:auto val="1"/>
        <c:lblOffset val="100"/>
        <c:baseTimeUnit val="years"/>
      </c:dateAx>
      <c:valAx>
        <c:axId val="39843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43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2715.04</c:v>
                </c:pt>
                <c:pt idx="2">
                  <c:v>2606.46</c:v>
                </c:pt>
                <c:pt idx="3">
                  <c:v>2133.16</c:v>
                </c:pt>
                <c:pt idx="4">
                  <c:v>2006.95</c:v>
                </c:pt>
              </c:numCache>
            </c:numRef>
          </c:val>
        </c:ser>
        <c:dLbls>
          <c:showLegendKey val="0"/>
          <c:showVal val="0"/>
          <c:showCatName val="0"/>
          <c:showSerName val="0"/>
          <c:showPercent val="0"/>
          <c:showBubbleSize val="0"/>
        </c:dLbls>
        <c:gapWidth val="150"/>
        <c:axId val="398436400"/>
        <c:axId val="39843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398436400"/>
        <c:axId val="398436792"/>
      </c:lineChart>
      <c:dateAx>
        <c:axId val="398436400"/>
        <c:scaling>
          <c:orientation val="minMax"/>
        </c:scaling>
        <c:delete val="1"/>
        <c:axPos val="b"/>
        <c:numFmt formatCode="ge" sourceLinked="1"/>
        <c:majorTickMark val="none"/>
        <c:minorTickMark val="none"/>
        <c:tickLblPos val="none"/>
        <c:crossAx val="398436792"/>
        <c:crosses val="autoZero"/>
        <c:auto val="1"/>
        <c:lblOffset val="100"/>
        <c:baseTimeUnit val="years"/>
      </c:dateAx>
      <c:valAx>
        <c:axId val="39843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43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21.64</c:v>
                </c:pt>
                <c:pt idx="2">
                  <c:v>21.54</c:v>
                </c:pt>
                <c:pt idx="3">
                  <c:v>29.2</c:v>
                </c:pt>
                <c:pt idx="4">
                  <c:v>32.07</c:v>
                </c:pt>
              </c:numCache>
            </c:numRef>
          </c:val>
        </c:ser>
        <c:dLbls>
          <c:showLegendKey val="0"/>
          <c:showVal val="0"/>
          <c:showCatName val="0"/>
          <c:showSerName val="0"/>
          <c:showPercent val="0"/>
          <c:showBubbleSize val="0"/>
        </c:dLbls>
        <c:gapWidth val="150"/>
        <c:axId val="398437968"/>
        <c:axId val="3954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398437968"/>
        <c:axId val="395414304"/>
      </c:lineChart>
      <c:dateAx>
        <c:axId val="398437968"/>
        <c:scaling>
          <c:orientation val="minMax"/>
        </c:scaling>
        <c:delete val="1"/>
        <c:axPos val="b"/>
        <c:numFmt formatCode="ge" sourceLinked="1"/>
        <c:majorTickMark val="none"/>
        <c:minorTickMark val="none"/>
        <c:tickLblPos val="none"/>
        <c:crossAx val="395414304"/>
        <c:crosses val="autoZero"/>
        <c:auto val="1"/>
        <c:lblOffset val="100"/>
        <c:baseTimeUnit val="years"/>
      </c:dateAx>
      <c:valAx>
        <c:axId val="3954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43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1058.82</c:v>
                </c:pt>
                <c:pt idx="2">
                  <c:v>1064.53</c:v>
                </c:pt>
                <c:pt idx="3">
                  <c:v>787.64</c:v>
                </c:pt>
                <c:pt idx="4">
                  <c:v>716.85</c:v>
                </c:pt>
              </c:numCache>
            </c:numRef>
          </c:val>
        </c:ser>
        <c:dLbls>
          <c:showLegendKey val="0"/>
          <c:showVal val="0"/>
          <c:showCatName val="0"/>
          <c:showSerName val="0"/>
          <c:showPercent val="0"/>
          <c:showBubbleSize val="0"/>
        </c:dLbls>
        <c:gapWidth val="150"/>
        <c:axId val="395415480"/>
        <c:axId val="3954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395415480"/>
        <c:axId val="395415872"/>
      </c:lineChart>
      <c:dateAx>
        <c:axId val="395415480"/>
        <c:scaling>
          <c:orientation val="minMax"/>
        </c:scaling>
        <c:delete val="1"/>
        <c:axPos val="b"/>
        <c:numFmt formatCode="ge" sourceLinked="1"/>
        <c:majorTickMark val="none"/>
        <c:minorTickMark val="none"/>
        <c:tickLblPos val="none"/>
        <c:crossAx val="395415872"/>
        <c:crosses val="autoZero"/>
        <c:auto val="1"/>
        <c:lblOffset val="100"/>
        <c:baseTimeUnit val="years"/>
      </c:dateAx>
      <c:valAx>
        <c:axId val="3954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41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U43"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栗山町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12481</v>
      </c>
      <c r="AM8" s="47"/>
      <c r="AN8" s="47"/>
      <c r="AO8" s="47"/>
      <c r="AP8" s="47"/>
      <c r="AQ8" s="47"/>
      <c r="AR8" s="47"/>
      <c r="AS8" s="47"/>
      <c r="AT8" s="43">
        <f>データ!S6</f>
        <v>203.93</v>
      </c>
      <c r="AU8" s="43"/>
      <c r="AV8" s="43"/>
      <c r="AW8" s="43"/>
      <c r="AX8" s="43"/>
      <c r="AY8" s="43"/>
      <c r="AZ8" s="43"/>
      <c r="BA8" s="43"/>
      <c r="BB8" s="43">
        <f>データ!T6</f>
        <v>61.2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67.180000000000007</v>
      </c>
      <c r="J10" s="43"/>
      <c r="K10" s="43"/>
      <c r="L10" s="43"/>
      <c r="M10" s="43"/>
      <c r="N10" s="43"/>
      <c r="O10" s="43"/>
      <c r="P10" s="43">
        <f>データ!O6</f>
        <v>7.05</v>
      </c>
      <c r="Q10" s="43"/>
      <c r="R10" s="43"/>
      <c r="S10" s="43"/>
      <c r="T10" s="43"/>
      <c r="U10" s="43"/>
      <c r="V10" s="43"/>
      <c r="W10" s="43">
        <f>データ!P6</f>
        <v>82.52</v>
      </c>
      <c r="X10" s="43"/>
      <c r="Y10" s="43"/>
      <c r="Z10" s="43"/>
      <c r="AA10" s="43"/>
      <c r="AB10" s="43"/>
      <c r="AC10" s="43"/>
      <c r="AD10" s="47">
        <f>データ!Q6</f>
        <v>4662</v>
      </c>
      <c r="AE10" s="47"/>
      <c r="AF10" s="47"/>
      <c r="AG10" s="47"/>
      <c r="AH10" s="47"/>
      <c r="AI10" s="47"/>
      <c r="AJ10" s="47"/>
      <c r="AK10" s="2"/>
      <c r="AL10" s="47">
        <f>データ!U6</f>
        <v>869</v>
      </c>
      <c r="AM10" s="47"/>
      <c r="AN10" s="47"/>
      <c r="AO10" s="47"/>
      <c r="AP10" s="47"/>
      <c r="AQ10" s="47"/>
      <c r="AR10" s="47"/>
      <c r="AS10" s="47"/>
      <c r="AT10" s="43">
        <f>データ!V6</f>
        <v>0.95</v>
      </c>
      <c r="AU10" s="43"/>
      <c r="AV10" s="43"/>
      <c r="AW10" s="43"/>
      <c r="AX10" s="43"/>
      <c r="AY10" s="43"/>
      <c r="AZ10" s="43"/>
      <c r="BA10" s="43"/>
      <c r="BB10" s="43">
        <f>データ!W6</f>
        <v>914.74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14290</v>
      </c>
      <c r="D6" s="31">
        <f t="shared" si="3"/>
        <v>46</v>
      </c>
      <c r="E6" s="31">
        <f t="shared" si="3"/>
        <v>17</v>
      </c>
      <c r="F6" s="31">
        <f t="shared" si="3"/>
        <v>5</v>
      </c>
      <c r="G6" s="31">
        <f t="shared" si="3"/>
        <v>0</v>
      </c>
      <c r="H6" s="31" t="str">
        <f t="shared" si="3"/>
        <v>北海道　栗山町</v>
      </c>
      <c r="I6" s="31" t="str">
        <f t="shared" si="3"/>
        <v>法適用</v>
      </c>
      <c r="J6" s="31" t="str">
        <f t="shared" si="3"/>
        <v>下水道事業</v>
      </c>
      <c r="K6" s="31" t="str">
        <f t="shared" si="3"/>
        <v>農業集落排水</v>
      </c>
      <c r="L6" s="31" t="str">
        <f t="shared" si="3"/>
        <v>F2</v>
      </c>
      <c r="M6" s="32" t="str">
        <f t="shared" si="3"/>
        <v>-</v>
      </c>
      <c r="N6" s="32">
        <f t="shared" si="3"/>
        <v>67.180000000000007</v>
      </c>
      <c r="O6" s="32">
        <f t="shared" si="3"/>
        <v>7.05</v>
      </c>
      <c r="P6" s="32">
        <f t="shared" si="3"/>
        <v>82.52</v>
      </c>
      <c r="Q6" s="32">
        <f t="shared" si="3"/>
        <v>4662</v>
      </c>
      <c r="R6" s="32">
        <f t="shared" si="3"/>
        <v>12481</v>
      </c>
      <c r="S6" s="32">
        <f t="shared" si="3"/>
        <v>203.93</v>
      </c>
      <c r="T6" s="32">
        <f t="shared" si="3"/>
        <v>61.2</v>
      </c>
      <c r="U6" s="32">
        <f t="shared" si="3"/>
        <v>869</v>
      </c>
      <c r="V6" s="32">
        <f t="shared" si="3"/>
        <v>0.95</v>
      </c>
      <c r="W6" s="32">
        <f t="shared" si="3"/>
        <v>914.74</v>
      </c>
      <c r="X6" s="33" t="str">
        <f>IF(X7="",NA(),X7)</f>
        <v>-</v>
      </c>
      <c r="Y6" s="33">
        <f t="shared" ref="Y6:AG6" si="4">IF(Y7="",NA(),Y7)</f>
        <v>62.62</v>
      </c>
      <c r="Z6" s="33">
        <f t="shared" si="4"/>
        <v>63.68</v>
      </c>
      <c r="AA6" s="33">
        <f t="shared" si="4"/>
        <v>117.48</v>
      </c>
      <c r="AB6" s="33">
        <f t="shared" si="4"/>
        <v>121.98</v>
      </c>
      <c r="AC6" s="33" t="str">
        <f t="shared" si="4"/>
        <v>-</v>
      </c>
      <c r="AD6" s="33">
        <f t="shared" si="4"/>
        <v>92.74</v>
      </c>
      <c r="AE6" s="33">
        <f t="shared" si="4"/>
        <v>93.62</v>
      </c>
      <c r="AF6" s="33">
        <f t="shared" si="4"/>
        <v>97.53</v>
      </c>
      <c r="AG6" s="33">
        <f t="shared" si="4"/>
        <v>99.64</v>
      </c>
      <c r="AH6" s="32" t="str">
        <f>IF(AH7="","",IF(AH7="-","【-】","【"&amp;SUBSTITUTE(TEXT(AH7,"#,##0.00"),"-","△")&amp;"】"))</f>
        <v>【99.88】</v>
      </c>
      <c r="AI6" s="33" t="str">
        <f>IF(AI7="",NA(),AI7)</f>
        <v>-</v>
      </c>
      <c r="AJ6" s="33">
        <f t="shared" ref="AJ6:AR6" si="5">IF(AJ7="",NA(),AJ7)</f>
        <v>287.97000000000003</v>
      </c>
      <c r="AK6" s="33">
        <f t="shared" si="5"/>
        <v>572.80999999999995</v>
      </c>
      <c r="AL6" s="32">
        <f t="shared" si="5"/>
        <v>0</v>
      </c>
      <c r="AM6" s="32">
        <f t="shared" si="5"/>
        <v>0</v>
      </c>
      <c r="AN6" s="33" t="str">
        <f t="shared" si="5"/>
        <v>-</v>
      </c>
      <c r="AO6" s="33">
        <f t="shared" si="5"/>
        <v>243.13</v>
      </c>
      <c r="AP6" s="33">
        <f t="shared" si="5"/>
        <v>280.08</v>
      </c>
      <c r="AQ6" s="33">
        <f t="shared" si="5"/>
        <v>223.09</v>
      </c>
      <c r="AR6" s="33">
        <f t="shared" si="5"/>
        <v>214.61</v>
      </c>
      <c r="AS6" s="32" t="str">
        <f>IF(AS7="","",IF(AS7="-","【-】","【"&amp;SUBSTITUTE(TEXT(AS7,"#,##0.00"),"-","△")&amp;"】"))</f>
        <v>【203.67】</v>
      </c>
      <c r="AT6" s="33" t="str">
        <f>IF(AT7="",NA(),AT7)</f>
        <v>-</v>
      </c>
      <c r="AU6" s="33">
        <f t="shared" ref="AU6:BC6" si="6">IF(AU7="",NA(),AU7)</f>
        <v>475.12</v>
      </c>
      <c r="AV6" s="33">
        <f t="shared" si="6"/>
        <v>1929.59</v>
      </c>
      <c r="AW6" s="33">
        <f t="shared" si="6"/>
        <v>9.7100000000000009</v>
      </c>
      <c r="AX6" s="33">
        <f t="shared" si="6"/>
        <v>3.99</v>
      </c>
      <c r="AY6" s="33" t="str">
        <f t="shared" si="6"/>
        <v>-</v>
      </c>
      <c r="AZ6" s="33">
        <f t="shared" si="6"/>
        <v>162.52000000000001</v>
      </c>
      <c r="BA6" s="33">
        <f t="shared" si="6"/>
        <v>124.2</v>
      </c>
      <c r="BB6" s="33">
        <f t="shared" si="6"/>
        <v>33.03</v>
      </c>
      <c r="BC6" s="33">
        <f t="shared" si="6"/>
        <v>29.45</v>
      </c>
      <c r="BD6" s="32" t="str">
        <f>IF(BD7="","",IF(BD7="-","【-】","【"&amp;SUBSTITUTE(TEXT(BD7,"#,##0.00"),"-","△")&amp;"】"))</f>
        <v>【34.01】</v>
      </c>
      <c r="BE6" s="33" t="str">
        <f>IF(BE7="",NA(),BE7)</f>
        <v>-</v>
      </c>
      <c r="BF6" s="33">
        <f t="shared" ref="BF6:BN6" si="7">IF(BF7="",NA(),BF7)</f>
        <v>2715.04</v>
      </c>
      <c r="BG6" s="33">
        <f t="shared" si="7"/>
        <v>2606.46</v>
      </c>
      <c r="BH6" s="33">
        <f t="shared" si="7"/>
        <v>2133.16</v>
      </c>
      <c r="BI6" s="33">
        <f t="shared" si="7"/>
        <v>2006.95</v>
      </c>
      <c r="BJ6" s="33" t="str">
        <f t="shared" si="7"/>
        <v>-</v>
      </c>
      <c r="BK6" s="33">
        <f t="shared" si="7"/>
        <v>1197.82</v>
      </c>
      <c r="BL6" s="33">
        <f t="shared" si="7"/>
        <v>1126.77</v>
      </c>
      <c r="BM6" s="33">
        <f t="shared" si="7"/>
        <v>1044.8</v>
      </c>
      <c r="BN6" s="33">
        <f t="shared" si="7"/>
        <v>1081.8</v>
      </c>
      <c r="BO6" s="32" t="str">
        <f>IF(BO7="","",IF(BO7="-","【-】","【"&amp;SUBSTITUTE(TEXT(BO7,"#,##0.00"),"-","△")&amp;"】"))</f>
        <v>【1,015.77】</v>
      </c>
      <c r="BP6" s="33" t="str">
        <f>IF(BP7="",NA(),BP7)</f>
        <v>-</v>
      </c>
      <c r="BQ6" s="33">
        <f t="shared" ref="BQ6:BY6" si="8">IF(BQ7="",NA(),BQ7)</f>
        <v>21.64</v>
      </c>
      <c r="BR6" s="33">
        <f t="shared" si="8"/>
        <v>21.54</v>
      </c>
      <c r="BS6" s="33">
        <f t="shared" si="8"/>
        <v>29.2</v>
      </c>
      <c r="BT6" s="33">
        <f t="shared" si="8"/>
        <v>32.07</v>
      </c>
      <c r="BU6" s="33" t="str">
        <f t="shared" si="8"/>
        <v>-</v>
      </c>
      <c r="BV6" s="33">
        <f t="shared" si="8"/>
        <v>51.03</v>
      </c>
      <c r="BW6" s="33">
        <f t="shared" si="8"/>
        <v>50.9</v>
      </c>
      <c r="BX6" s="33">
        <f t="shared" si="8"/>
        <v>50.82</v>
      </c>
      <c r="BY6" s="33">
        <f t="shared" si="8"/>
        <v>52.19</v>
      </c>
      <c r="BZ6" s="32" t="str">
        <f>IF(BZ7="","",IF(BZ7="-","【-】","【"&amp;SUBSTITUTE(TEXT(BZ7,"#,##0.00"),"-","△")&amp;"】"))</f>
        <v>【52.78】</v>
      </c>
      <c r="CA6" s="33" t="str">
        <f>IF(CA7="",NA(),CA7)</f>
        <v>-</v>
      </c>
      <c r="CB6" s="33">
        <f t="shared" ref="CB6:CJ6" si="9">IF(CB7="",NA(),CB7)</f>
        <v>1058.82</v>
      </c>
      <c r="CC6" s="33">
        <f t="shared" si="9"/>
        <v>1064.53</v>
      </c>
      <c r="CD6" s="33">
        <f t="shared" si="9"/>
        <v>787.64</v>
      </c>
      <c r="CE6" s="33">
        <f t="shared" si="9"/>
        <v>716.85</v>
      </c>
      <c r="CF6" s="33" t="str">
        <f t="shared" si="9"/>
        <v>-</v>
      </c>
      <c r="CG6" s="33">
        <f t="shared" si="9"/>
        <v>289.60000000000002</v>
      </c>
      <c r="CH6" s="33">
        <f t="shared" si="9"/>
        <v>293.27</v>
      </c>
      <c r="CI6" s="33">
        <f t="shared" si="9"/>
        <v>300.52</v>
      </c>
      <c r="CJ6" s="33">
        <f t="shared" si="9"/>
        <v>296.14</v>
      </c>
      <c r="CK6" s="32" t="str">
        <f>IF(CK7="","",IF(CK7="-","【-】","【"&amp;SUBSTITUTE(TEXT(CK7,"#,##0.00"),"-","△")&amp;"】"))</f>
        <v>【289.81】</v>
      </c>
      <c r="CL6" s="33" t="str">
        <f>IF(CL7="",NA(),CL7)</f>
        <v>-</v>
      </c>
      <c r="CM6" s="33">
        <f t="shared" ref="CM6:CU6" si="10">IF(CM7="",NA(),CM7)</f>
        <v>50.57</v>
      </c>
      <c r="CN6" s="33">
        <f t="shared" si="10"/>
        <v>52.83</v>
      </c>
      <c r="CO6" s="33">
        <f t="shared" si="10"/>
        <v>47.74</v>
      </c>
      <c r="CP6" s="33">
        <f t="shared" si="10"/>
        <v>42.45</v>
      </c>
      <c r="CQ6" s="33" t="str">
        <f t="shared" si="10"/>
        <v>-</v>
      </c>
      <c r="CR6" s="33">
        <f t="shared" si="10"/>
        <v>54.74</v>
      </c>
      <c r="CS6" s="33">
        <f t="shared" si="10"/>
        <v>53.78</v>
      </c>
      <c r="CT6" s="33">
        <f t="shared" si="10"/>
        <v>53.24</v>
      </c>
      <c r="CU6" s="33">
        <f t="shared" si="10"/>
        <v>52.31</v>
      </c>
      <c r="CV6" s="32" t="str">
        <f>IF(CV7="","",IF(CV7="-","【-】","【"&amp;SUBSTITUTE(TEXT(CV7,"#,##0.00"),"-","△")&amp;"】"))</f>
        <v>【52.74】</v>
      </c>
      <c r="CW6" s="33" t="str">
        <f>IF(CW7="",NA(),CW7)</f>
        <v>-</v>
      </c>
      <c r="CX6" s="33">
        <f t="shared" ref="CX6:DF6" si="11">IF(CX7="",NA(),CX7)</f>
        <v>91.16</v>
      </c>
      <c r="CY6" s="33">
        <f t="shared" si="11"/>
        <v>92.88</v>
      </c>
      <c r="CZ6" s="33">
        <f t="shared" si="11"/>
        <v>96.42</v>
      </c>
      <c r="DA6" s="33">
        <f t="shared" si="11"/>
        <v>97.81</v>
      </c>
      <c r="DB6" s="33" t="str">
        <f t="shared" si="11"/>
        <v>-</v>
      </c>
      <c r="DC6" s="33">
        <f t="shared" si="11"/>
        <v>83.88</v>
      </c>
      <c r="DD6" s="33">
        <f t="shared" si="11"/>
        <v>84.06</v>
      </c>
      <c r="DE6" s="33">
        <f t="shared" si="11"/>
        <v>84.07</v>
      </c>
      <c r="DF6" s="33">
        <f t="shared" si="11"/>
        <v>84.32</v>
      </c>
      <c r="DG6" s="32" t="str">
        <f>IF(DG7="","",IF(DG7="-","【-】","【"&amp;SUBSTITUTE(TEXT(DG7,"#,##0.00"),"-","△")&amp;"】"))</f>
        <v>【84.50】</v>
      </c>
      <c r="DH6" s="33" t="str">
        <f>IF(DH7="",NA(),DH7)</f>
        <v>-</v>
      </c>
      <c r="DI6" s="33">
        <f t="shared" ref="DI6:DQ6" si="12">IF(DI7="",NA(),DI7)</f>
        <v>4.53</v>
      </c>
      <c r="DJ6" s="33">
        <f t="shared" si="12"/>
        <v>9.06</v>
      </c>
      <c r="DK6" s="33">
        <f t="shared" si="12"/>
        <v>13.11</v>
      </c>
      <c r="DL6" s="33">
        <f t="shared" si="12"/>
        <v>11.17</v>
      </c>
      <c r="DM6" s="33" t="str">
        <f t="shared" si="12"/>
        <v>-</v>
      </c>
      <c r="DN6" s="33">
        <f t="shared" si="12"/>
        <v>9</v>
      </c>
      <c r="DO6" s="33">
        <f t="shared" si="12"/>
        <v>10.11</v>
      </c>
      <c r="DP6" s="33">
        <f t="shared" si="12"/>
        <v>20.68</v>
      </c>
      <c r="DQ6" s="33">
        <f t="shared" si="12"/>
        <v>22.41</v>
      </c>
      <c r="DR6" s="32" t="str">
        <f>IF(DR7="","",IF(DR7="-","【-】","【"&amp;SUBSTITUTE(TEXT(DR7,"#,##0.00"),"-","△")&amp;"】"))</f>
        <v>【21.94】</v>
      </c>
      <c r="DS6" s="33" t="str">
        <f>IF(DS7="",NA(),DS7)</f>
        <v>-</v>
      </c>
      <c r="DT6" s="32">
        <f t="shared" ref="DT6:EB6" si="13">IF(DT7="",NA(),DT7)</f>
        <v>0</v>
      </c>
      <c r="DU6" s="32">
        <f t="shared" si="13"/>
        <v>0</v>
      </c>
      <c r="DV6" s="32">
        <f t="shared" si="13"/>
        <v>0</v>
      </c>
      <c r="DW6" s="32">
        <f t="shared" si="13"/>
        <v>0</v>
      </c>
      <c r="DX6" s="33" t="str">
        <f t="shared" si="13"/>
        <v>-</v>
      </c>
      <c r="DY6" s="33">
        <f t="shared" si="13"/>
        <v>0.09</v>
      </c>
      <c r="DZ6" s="33">
        <f t="shared" si="13"/>
        <v>0.08</v>
      </c>
      <c r="EA6" s="33">
        <f t="shared" si="13"/>
        <v>0.08</v>
      </c>
      <c r="EB6" s="32">
        <f t="shared" si="13"/>
        <v>0</v>
      </c>
      <c r="EC6" s="32" t="str">
        <f>IF(EC7="","",IF(EC7="-","【-】","【"&amp;SUBSTITUTE(TEXT(EC7,"#,##0.00"),"-","△")&amp;"】"))</f>
        <v>【0.00】</v>
      </c>
      <c r="ED6" s="33" t="str">
        <f>IF(ED7="",NA(),ED7)</f>
        <v>-</v>
      </c>
      <c r="EE6" s="32">
        <f t="shared" ref="EE6:EM6" si="14">IF(EE7="",NA(),EE7)</f>
        <v>0</v>
      </c>
      <c r="EF6" s="32">
        <f t="shared" si="14"/>
        <v>0</v>
      </c>
      <c r="EG6" s="32">
        <f t="shared" si="14"/>
        <v>0</v>
      </c>
      <c r="EH6" s="32">
        <f t="shared" si="14"/>
        <v>0</v>
      </c>
      <c r="EI6" s="33" t="str">
        <f t="shared" si="14"/>
        <v>-</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14290</v>
      </c>
      <c r="D7" s="35">
        <v>46</v>
      </c>
      <c r="E7" s="35">
        <v>17</v>
      </c>
      <c r="F7" s="35">
        <v>5</v>
      </c>
      <c r="G7" s="35">
        <v>0</v>
      </c>
      <c r="H7" s="35" t="s">
        <v>96</v>
      </c>
      <c r="I7" s="35" t="s">
        <v>97</v>
      </c>
      <c r="J7" s="35" t="s">
        <v>98</v>
      </c>
      <c r="K7" s="35" t="s">
        <v>99</v>
      </c>
      <c r="L7" s="35" t="s">
        <v>100</v>
      </c>
      <c r="M7" s="36" t="s">
        <v>101</v>
      </c>
      <c r="N7" s="36">
        <v>67.180000000000007</v>
      </c>
      <c r="O7" s="36">
        <v>7.05</v>
      </c>
      <c r="P7" s="36">
        <v>82.52</v>
      </c>
      <c r="Q7" s="36">
        <v>4662</v>
      </c>
      <c r="R7" s="36">
        <v>12481</v>
      </c>
      <c r="S7" s="36">
        <v>203.93</v>
      </c>
      <c r="T7" s="36">
        <v>61.2</v>
      </c>
      <c r="U7" s="36">
        <v>869</v>
      </c>
      <c r="V7" s="36">
        <v>0.95</v>
      </c>
      <c r="W7" s="36">
        <v>914.74</v>
      </c>
      <c r="X7" s="36" t="s">
        <v>101</v>
      </c>
      <c r="Y7" s="36">
        <v>62.62</v>
      </c>
      <c r="Z7" s="36">
        <v>63.68</v>
      </c>
      <c r="AA7" s="36">
        <v>117.48</v>
      </c>
      <c r="AB7" s="36">
        <v>121.98</v>
      </c>
      <c r="AC7" s="36" t="s">
        <v>101</v>
      </c>
      <c r="AD7" s="36">
        <v>92.74</v>
      </c>
      <c r="AE7" s="36">
        <v>93.62</v>
      </c>
      <c r="AF7" s="36">
        <v>97.53</v>
      </c>
      <c r="AG7" s="36">
        <v>99.64</v>
      </c>
      <c r="AH7" s="36">
        <v>99.88</v>
      </c>
      <c r="AI7" s="36" t="s">
        <v>101</v>
      </c>
      <c r="AJ7" s="36">
        <v>287.97000000000003</v>
      </c>
      <c r="AK7" s="36">
        <v>572.80999999999995</v>
      </c>
      <c r="AL7" s="36">
        <v>0</v>
      </c>
      <c r="AM7" s="36">
        <v>0</v>
      </c>
      <c r="AN7" s="36" t="s">
        <v>101</v>
      </c>
      <c r="AO7" s="36">
        <v>243.13</v>
      </c>
      <c r="AP7" s="36">
        <v>280.08</v>
      </c>
      <c r="AQ7" s="36">
        <v>223.09</v>
      </c>
      <c r="AR7" s="36">
        <v>214.61</v>
      </c>
      <c r="AS7" s="36">
        <v>203.67</v>
      </c>
      <c r="AT7" s="36" t="s">
        <v>101</v>
      </c>
      <c r="AU7" s="36">
        <v>475.12</v>
      </c>
      <c r="AV7" s="36">
        <v>1929.59</v>
      </c>
      <c r="AW7" s="36">
        <v>9.7100000000000009</v>
      </c>
      <c r="AX7" s="36">
        <v>3.99</v>
      </c>
      <c r="AY7" s="36" t="s">
        <v>101</v>
      </c>
      <c r="AZ7" s="36">
        <v>162.52000000000001</v>
      </c>
      <c r="BA7" s="36">
        <v>124.2</v>
      </c>
      <c r="BB7" s="36">
        <v>33.03</v>
      </c>
      <c r="BC7" s="36">
        <v>29.45</v>
      </c>
      <c r="BD7" s="36">
        <v>34.01</v>
      </c>
      <c r="BE7" s="36" t="s">
        <v>101</v>
      </c>
      <c r="BF7" s="36">
        <v>2715.04</v>
      </c>
      <c r="BG7" s="36">
        <v>2606.46</v>
      </c>
      <c r="BH7" s="36">
        <v>2133.16</v>
      </c>
      <c r="BI7" s="36">
        <v>2006.95</v>
      </c>
      <c r="BJ7" s="36" t="s">
        <v>101</v>
      </c>
      <c r="BK7" s="36">
        <v>1197.82</v>
      </c>
      <c r="BL7" s="36">
        <v>1126.77</v>
      </c>
      <c r="BM7" s="36">
        <v>1044.8</v>
      </c>
      <c r="BN7" s="36">
        <v>1081.8</v>
      </c>
      <c r="BO7" s="36">
        <v>1015.77</v>
      </c>
      <c r="BP7" s="36" t="s">
        <v>101</v>
      </c>
      <c r="BQ7" s="36">
        <v>21.64</v>
      </c>
      <c r="BR7" s="36">
        <v>21.54</v>
      </c>
      <c r="BS7" s="36">
        <v>29.2</v>
      </c>
      <c r="BT7" s="36">
        <v>32.07</v>
      </c>
      <c r="BU7" s="36" t="s">
        <v>101</v>
      </c>
      <c r="BV7" s="36">
        <v>51.03</v>
      </c>
      <c r="BW7" s="36">
        <v>50.9</v>
      </c>
      <c r="BX7" s="36">
        <v>50.82</v>
      </c>
      <c r="BY7" s="36">
        <v>52.19</v>
      </c>
      <c r="BZ7" s="36">
        <v>52.78</v>
      </c>
      <c r="CA7" s="36" t="s">
        <v>101</v>
      </c>
      <c r="CB7" s="36">
        <v>1058.82</v>
      </c>
      <c r="CC7" s="36">
        <v>1064.53</v>
      </c>
      <c r="CD7" s="36">
        <v>787.64</v>
      </c>
      <c r="CE7" s="36">
        <v>716.85</v>
      </c>
      <c r="CF7" s="36" t="s">
        <v>101</v>
      </c>
      <c r="CG7" s="36">
        <v>289.60000000000002</v>
      </c>
      <c r="CH7" s="36">
        <v>293.27</v>
      </c>
      <c r="CI7" s="36">
        <v>300.52</v>
      </c>
      <c r="CJ7" s="36">
        <v>296.14</v>
      </c>
      <c r="CK7" s="36">
        <v>289.81</v>
      </c>
      <c r="CL7" s="36" t="s">
        <v>101</v>
      </c>
      <c r="CM7" s="36">
        <v>50.57</v>
      </c>
      <c r="CN7" s="36">
        <v>52.83</v>
      </c>
      <c r="CO7" s="36">
        <v>47.74</v>
      </c>
      <c r="CP7" s="36">
        <v>42.45</v>
      </c>
      <c r="CQ7" s="36" t="s">
        <v>101</v>
      </c>
      <c r="CR7" s="36">
        <v>54.74</v>
      </c>
      <c r="CS7" s="36">
        <v>53.78</v>
      </c>
      <c r="CT7" s="36">
        <v>53.24</v>
      </c>
      <c r="CU7" s="36">
        <v>52.31</v>
      </c>
      <c r="CV7" s="36">
        <v>52.74</v>
      </c>
      <c r="CW7" s="36" t="s">
        <v>101</v>
      </c>
      <c r="CX7" s="36">
        <v>91.16</v>
      </c>
      <c r="CY7" s="36">
        <v>92.88</v>
      </c>
      <c r="CZ7" s="36">
        <v>96.42</v>
      </c>
      <c r="DA7" s="36">
        <v>97.81</v>
      </c>
      <c r="DB7" s="36" t="s">
        <v>101</v>
      </c>
      <c r="DC7" s="36">
        <v>83.88</v>
      </c>
      <c r="DD7" s="36">
        <v>84.06</v>
      </c>
      <c r="DE7" s="36">
        <v>84.07</v>
      </c>
      <c r="DF7" s="36">
        <v>84.32</v>
      </c>
      <c r="DG7" s="36">
        <v>84.5</v>
      </c>
      <c r="DH7" s="36" t="s">
        <v>101</v>
      </c>
      <c r="DI7" s="36">
        <v>4.53</v>
      </c>
      <c r="DJ7" s="36">
        <v>9.06</v>
      </c>
      <c r="DK7" s="36">
        <v>13.11</v>
      </c>
      <c r="DL7" s="36">
        <v>11.17</v>
      </c>
      <c r="DM7" s="36" t="s">
        <v>101</v>
      </c>
      <c r="DN7" s="36">
        <v>9</v>
      </c>
      <c r="DO7" s="36">
        <v>10.11</v>
      </c>
      <c r="DP7" s="36">
        <v>20.68</v>
      </c>
      <c r="DQ7" s="36">
        <v>22.41</v>
      </c>
      <c r="DR7" s="36">
        <v>21.94</v>
      </c>
      <c r="DS7" s="36" t="s">
        <v>101</v>
      </c>
      <c r="DT7" s="36">
        <v>0</v>
      </c>
      <c r="DU7" s="36">
        <v>0</v>
      </c>
      <c r="DV7" s="36">
        <v>0</v>
      </c>
      <c r="DW7" s="36">
        <v>0</v>
      </c>
      <c r="DX7" s="36" t="s">
        <v>101</v>
      </c>
      <c r="DY7" s="36">
        <v>0.09</v>
      </c>
      <c r="DZ7" s="36">
        <v>0.08</v>
      </c>
      <c r="EA7" s="36">
        <v>0.08</v>
      </c>
      <c r="EB7" s="36">
        <v>0</v>
      </c>
      <c r="EC7" s="36">
        <v>0</v>
      </c>
      <c r="ED7" s="36" t="s">
        <v>101</v>
      </c>
      <c r="EE7" s="36">
        <v>0</v>
      </c>
      <c r="EF7" s="36">
        <v>0</v>
      </c>
      <c r="EG7" s="36">
        <v>0</v>
      </c>
      <c r="EH7" s="36">
        <v>0</v>
      </c>
      <c r="EI7" s="36" t="s">
        <v>101</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桑島　克典</cp:lastModifiedBy>
  <dcterms:created xsi:type="dcterms:W3CDTF">2017-02-08T02:40:19Z</dcterms:created>
  <dcterms:modified xsi:type="dcterms:W3CDTF">2017-02-14T00:18:06Z</dcterms:modified>
  <cp:category/>
</cp:coreProperties>
</file>