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user\142900639\デスクトップ\210114_〈依頼：1月25日（月）まで〉公営企業に係る経営比較分析表（令和元年度決算）の分析等について\提出\"/>
    </mc:Choice>
  </mc:AlternateContent>
  <workbookProtection workbookAlgorithmName="SHA-512" workbookHashValue="2vgNzwS3PtHz5iiXperFzBkGXkVSGfSKJF0kgtcD5s35tjZqQraXxuk/jBR/uis9/RS1v/Pflhpp2ff4EXI3nQ==" workbookSaltValue="/RQWRfXMUrr/ZX76BDQge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<sst xmlns="http://schemas.openxmlformats.org/spreadsheetml/2006/main" count="228" uniqueCount="112">
  <si>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</si>
  <si>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</si>
  <si>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</si>
  <si>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</si>
  <si>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</si>
  <si>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</si>
  <si>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</si>
  <si>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</si>
  <si>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</si>
  <si>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</si>
  <si>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</si>
  <si>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</si>
  <si>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</si>
  <si>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</si>
  <si>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</si>
  <si>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</si>
  <si>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</si>
  <si>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</si>
  <si>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</si>
  <si>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</si>
  <si>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</si>
  <si>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</si>
  <si>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</si>
  <si>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</si>
  <si>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</si>
  <si>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</si>
  <si>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</si>
  <si>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</si>
  <si>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</si>
  <si>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</si>
  <si>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</si>
  <si>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</si>
  <si>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</si>
  <si>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</si>
  <si>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</si>
  <si>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</si>
  <si>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</si>
  <si>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</si>
  <si>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</si>
  <si>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</si>
  <si>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</si>
  <si>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</si>
  <si>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</si>
  <si>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</si>
  <si>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</si>
  <si>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</si>
  <si>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</si>
  <si>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</si>
  <si>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</si>
  <si>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</si>
  <si>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</si>
  <si>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</si>
  <si>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</si>
  <si>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</si>
  <si>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</si>
  <si>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</si>
  <si>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</si>
  <si>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</si>
  <si>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</si>
  <si>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</si>
  <si>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</si>
  <si>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</si>
  <si>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</si>
  <si>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</si>
  <si>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</si>
  <si>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</si>
  <si>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</si>
  <si>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</si>
  <si>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</si>
  <si>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</si>
  <si>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</si>
  <si>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</si>
  <si>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</si>
  <si>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</si>
  <si>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</si>
  <si>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</si>
  <si>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</si>
  <si>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</si>
  <si>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</si>
  <si>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</si>
  <si>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</si>
  <si>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</si>
  <si>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</si>
  <si>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</si>
  <si>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</si>
  <si>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</si>
  <si>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</si>
  <si>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</si>
  <si>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</si>
  <si>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</si>
  <si>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</si>
  <si>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</si>
  <si>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</si>
  <si>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</si>
  <si>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</si>
  <si>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</si>
  <si>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</si>
  <si>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</si>
  <si>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</si>
  <si>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</si>
  <si>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</si>
  <si>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</si>
  <si>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</si>
  <si>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</si>
  <si>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</si>
  <si>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</si>
  <si>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</si>
  <si>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</si>
  <si>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</si>
  <si>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①経常収支比率は100％以上であり、単年度収支においては、継続的な健全経営が行われているが、将来的な人口減に伴う給水収益の減少が見込みまれるため、更なる経営効率化に努める必要がある。
②累積欠損金比率は発生していないが、将来的な人口減に伴う給水収益の減少が見込みまれるため、更なる経営効率化に努める必要がある。
③流動比率は平均値を下回っているが、企業債償還金が減少傾向にあり、今後一定の改善が見込まれる。
④企業債残高対給水収益比率は平均値を上回っているが、企業債残高が減少傾向にあり、今後一定の改善が見込まれる。
⑤料金回収率は平均値を上回っているが、将来的な人口減に伴う給水収益の減少が見込まれるため、更なる経営効率化に努める必要がある。
⑥給水原価は平均値を上回っており、更なる経営効率化や老朽管更新事業等による有収率向上に努める必要がある。
⑦施設利用率は施設整備時の給水計画に対し大きく人口が減少したため、平均値を下回っており、施設・設備規模の適正化を検討する必要がある。　　　　　　　　　　　　　　　　　　　　　⑧有収率は平均値を上回っているが、今後も計画的な漏水調査や老朽管更新事業等を継続的に実施し、更なる有収率の向上に努める。</t>
    <rPh sb="12" eb="14">
      <t>イジョウ</t>
    </rPh>
    <rPh sb="73" eb="74">
      <t>サラ</t>
    </rPh>
    <rPh sb="76" eb="78">
      <t>ケイエイ</t>
    </rPh>
    <rPh sb="82" eb="83">
      <t>ツト</t>
    </rPh>
    <rPh sb="110" eb="113">
      <t>ショウライテキ</t>
    </rPh>
    <rPh sb="114" eb="117">
      <t>ジンコウゲン</t>
    </rPh>
    <rPh sb="118" eb="119">
      <t>トモナ</t>
    </rPh>
    <rPh sb="120" eb="122">
      <t>キュウスイ</t>
    </rPh>
    <rPh sb="122" eb="124">
      <t>シュウエキ</t>
    </rPh>
    <rPh sb="125" eb="127">
      <t>ゲンショウ</t>
    </rPh>
    <rPh sb="128" eb="130">
      <t>ミコ</t>
    </rPh>
    <rPh sb="140" eb="142">
      <t>ケイエイ</t>
    </rPh>
    <rPh sb="142" eb="145">
      <t>コウリツカ</t>
    </rPh>
    <rPh sb="146" eb="147">
      <t>ツト</t>
    </rPh>
    <rPh sb="149" eb="151">
      <t>ヒツヨウ</t>
    </rPh>
    <rPh sb="174" eb="176">
      <t>キギョウ</t>
    </rPh>
    <rPh sb="176" eb="177">
      <t>サイ</t>
    </rPh>
    <rPh sb="177" eb="180">
      <t>ショウカンキン</t>
    </rPh>
    <rPh sb="181" eb="183">
      <t>ゲンショウ</t>
    </rPh>
    <rPh sb="183" eb="185">
      <t>ケイコウ</t>
    </rPh>
    <rPh sb="189" eb="191">
      <t>コンゴ</t>
    </rPh>
    <rPh sb="191" eb="193">
      <t>イッテイ</t>
    </rPh>
    <rPh sb="194" eb="196">
      <t>カイゼン</t>
    </rPh>
    <rPh sb="197" eb="199">
      <t>ミコ</t>
    </rPh>
    <rPh sb="236" eb="238">
      <t>ゲンショウ</t>
    </rPh>
    <rPh sb="238" eb="240">
      <t>ケイコウ</t>
    </rPh>
    <rPh sb="278" eb="281">
      <t>ショウライテキ</t>
    </rPh>
    <rPh sb="296" eb="298">
      <t>ミコ</t>
    </rPh>
    <rPh sb="304" eb="305">
      <t>サラ</t>
    </rPh>
    <rPh sb="307" eb="309">
      <t>ケイエイ</t>
    </rPh>
    <rPh sb="309" eb="312">
      <t>コウリツカ</t>
    </rPh>
    <rPh sb="313" eb="314">
      <t>ツト</t>
    </rPh>
    <rPh sb="316" eb="318">
      <t>ヒツヨウ</t>
    </rPh>
    <rPh sb="340" eb="341">
      <t>サラ</t>
    </rPh>
    <rPh sb="343" eb="345">
      <t>ケイエイ</t>
    </rPh>
    <rPh sb="345" eb="348">
      <t>コウリツカ</t>
    </rPh>
    <rPh sb="349" eb="351">
      <t>ロウキュウ</t>
    </rPh>
    <rPh sb="351" eb="352">
      <t>カン</t>
    </rPh>
    <rPh sb="352" eb="354">
      <t>コウシン</t>
    </rPh>
    <rPh sb="354" eb="356">
      <t>ジギョウ</t>
    </rPh>
    <rPh sb="356" eb="357">
      <t>トウ</t>
    </rPh>
    <rPh sb="360" eb="363">
      <t>ユウシュウリツ</t>
    </rPh>
    <rPh sb="363" eb="365">
      <t>コウジョウ</t>
    </rPh>
    <rPh sb="366" eb="367">
      <t>ツト</t>
    </rPh>
    <rPh sb="369" eb="371">
      <t>ヒツヨウ</t>
    </rPh>
    <rPh sb="468" eb="471">
      <t>ヘイキンチ</t>
    </rPh>
    <rPh sb="472" eb="474">
      <t>ウワマワ</t>
    </rPh>
    <rPh sb="480" eb="482">
      <t>コンゴ</t>
    </rPh>
    <rPh sb="501" eb="504">
      <t>ケイゾクテキ</t>
    </rPh>
    <rPh sb="509" eb="510">
      <t>サラ</t>
    </rPh>
    <phoneticPr fontId="4"/>
  </si>
  <si>
    <t>①有形固定資産減価償却率は毎年上昇しており、老朽化の傾向が顕著である。計画的な配水管や機械設備等の更新を進めていく。
②・③管路経年化率・管路更新率　布設から40年以上を経過する管路について、中期的な更新計画に基づき、漏水頻度や市街地における特定の口径以上の配水管を優先して実施しているが、経営上また施設を含めた更新計画の面から管路への集中的な更新投資が難しい状況にある。今後、導水管も耐用年数を迎えることから、更新計画の精査を行い、管路更新率の改善に努める。</t>
    <phoneticPr fontId="4"/>
  </si>
  <si>
    <t>　給水人口の減少や水道施設及び管路の老朽化が進行するなか、持続的に安全な水道水の供給を行うため、平成26年度に策定した栗山町水道ビジョン及びアセットマネジメントに基づき、経営の効率化と計画的な施設等の更新を推進し、安定した事業経営を行っていく必要がある。</t>
    <rPh sb="13" eb="14">
      <t>オヨ</t>
    </rPh>
    <rPh sb="68" eb="69">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</si>
</sst>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1.64</c:v>
                </c:pt>
                <c:pt idx="1">
                  <c:v>1.05</c:v>
                </c:pt>
                <c:pt idx="2">
                  <c:v>0.37</c:v>
                </c:pt>
                <c:pt idx="3">
                  <c:v>1.63</c:v>
                </c:pt>
                <c:pt idx="4">
                  <c:v>1.08</c:v>
                </c:pt>
              </c:numCache>
            </c:numRef>
          </c:val>
          <c:extLst>
            <c:ext xmlns:c16="http://schemas.microsoft.com/office/drawing/2014/chart" uri="{C3380CC4-5D6E-409C-BE32-E72D297353CC}">
              <c16:uniqueId val="{00000000-5378-487E-8005-CBF9C4ECE11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5378-487E-8005-CBF9C4ECE11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43.44</c:v>
                </c:pt>
                <c:pt idx="1">
                  <c:v>43.37</c:v>
                </c:pt>
                <c:pt idx="2">
                  <c:v>42.57</c:v>
                </c:pt>
                <c:pt idx="3">
                  <c:v>41.79</c:v>
                </c:pt>
                <c:pt idx="4">
                  <c:v>41.24</c:v>
                </c:pt>
              </c:numCache>
            </c:numRef>
          </c:val>
          <c:extLst>
            <c:ext xmlns:c16="http://schemas.microsoft.com/office/drawing/2014/chart" uri="{C3380CC4-5D6E-409C-BE32-E72D297353CC}">
              <c16:uniqueId val="{00000000-8630-433B-9227-BDA050CC52D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8630-433B-9227-BDA050CC52D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82.74</c:v>
                </c:pt>
                <c:pt idx="1">
                  <c:v>82.1</c:v>
                </c:pt>
                <c:pt idx="2">
                  <c:v>82.53</c:v>
                </c:pt>
                <c:pt idx="3">
                  <c:v>82.66</c:v>
                </c:pt>
                <c:pt idx="4">
                  <c:v>82.94</c:v>
                </c:pt>
              </c:numCache>
            </c:numRef>
          </c:val>
          <c:extLst>
            <c:ext xmlns:c16="http://schemas.microsoft.com/office/drawing/2014/chart" uri="{C3380CC4-5D6E-409C-BE32-E72D297353CC}">
              <c16:uniqueId val="{00000000-A8AE-4FE9-96A8-FA988A9FA8E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A8AE-4FE9-96A8-FA988A9FA8E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113.13</c:v>
                </c:pt>
                <c:pt idx="1">
                  <c:v>114.06</c:v>
                </c:pt>
                <c:pt idx="2">
                  <c:v>107.89</c:v>
                </c:pt>
                <c:pt idx="3">
                  <c:v>104.16</c:v>
                </c:pt>
                <c:pt idx="4">
                  <c:v>110.25</c:v>
                </c:pt>
              </c:numCache>
            </c:numRef>
          </c:val>
          <c:extLst>
            <c:ext xmlns:c16="http://schemas.microsoft.com/office/drawing/2014/chart" uri="{C3380CC4-5D6E-409C-BE32-E72D297353CC}">
              <c16:uniqueId val="{00000000-AE89-4ED7-9E79-19E166F6212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AE89-4ED7-9E79-19E166F6212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44.01</c:v>
                </c:pt>
                <c:pt idx="1">
                  <c:v>44.73</c:v>
                </c:pt>
                <c:pt idx="2">
                  <c:v>45.39</c:v>
                </c:pt>
                <c:pt idx="3">
                  <c:v>46.04</c:v>
                </c:pt>
                <c:pt idx="4">
                  <c:v>47.02</c:v>
                </c:pt>
              </c:numCache>
            </c:numRef>
          </c:val>
          <c:extLst>
            <c:ext xmlns:c16="http://schemas.microsoft.com/office/drawing/2014/chart" uri="{C3380CC4-5D6E-409C-BE32-E72D297353CC}">
              <c16:uniqueId val="{00000000-98B8-4783-9C6C-0E921C71DCF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98B8-4783-9C6C-0E921C71DCF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23.47</c:v>
                </c:pt>
                <c:pt idx="1">
                  <c:v>26</c:v>
                </c:pt>
                <c:pt idx="2">
                  <c:v>24.5</c:v>
                </c:pt>
                <c:pt idx="3">
                  <c:v>24.56</c:v>
                </c:pt>
                <c:pt idx="4">
                  <c:v>24.57</c:v>
                </c:pt>
              </c:numCache>
            </c:numRef>
          </c:val>
          <c:extLst>
            <c:ext xmlns:c16="http://schemas.microsoft.com/office/drawing/2014/chart" uri="{C3380CC4-5D6E-409C-BE32-E72D297353CC}">
              <c16:uniqueId val="{00000000-A8F4-4A45-98B5-AA85ED44BDC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A8F4-4A45-98B5-AA85ED44BDC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EF7-40B2-8325-88D65B57372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6EF7-40B2-8325-88D65B57372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209.78</c:v>
                </c:pt>
                <c:pt idx="1">
                  <c:v>209.81</c:v>
                </c:pt>
                <c:pt idx="2">
                  <c:v>195.35</c:v>
                </c:pt>
                <c:pt idx="3">
                  <c:v>180</c:v>
                </c:pt>
                <c:pt idx="4">
                  <c:v>186.87</c:v>
                </c:pt>
              </c:numCache>
            </c:numRef>
          </c:val>
          <c:extLst>
            <c:ext xmlns:c16="http://schemas.microsoft.com/office/drawing/2014/chart" uri="{C3380CC4-5D6E-409C-BE32-E72D297353CC}">
              <c16:uniqueId val="{00000000-631F-437D-80F9-F19285AA1D1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631F-437D-80F9-F19285AA1D1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567.96</c:v>
                </c:pt>
                <c:pt idx="1">
                  <c:v>562.14</c:v>
                </c:pt>
                <c:pt idx="2">
                  <c:v>556.5</c:v>
                </c:pt>
                <c:pt idx="3">
                  <c:v>556.78</c:v>
                </c:pt>
                <c:pt idx="4">
                  <c:v>541.15</c:v>
                </c:pt>
              </c:numCache>
            </c:numRef>
          </c:val>
          <c:extLst>
            <c:ext xmlns:c16="http://schemas.microsoft.com/office/drawing/2014/chart" uri="{C3380CC4-5D6E-409C-BE32-E72D297353CC}">
              <c16:uniqueId val="{00000000-5753-435D-AEFA-B5F4EE36FD1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5753-435D-AEFA-B5F4EE36FD1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113.59</c:v>
                </c:pt>
                <c:pt idx="1">
                  <c:v>113.53</c:v>
                </c:pt>
                <c:pt idx="2">
                  <c:v>108.93</c:v>
                </c:pt>
                <c:pt idx="3">
                  <c:v>105.68</c:v>
                </c:pt>
                <c:pt idx="4">
                  <c:v>113.09</c:v>
                </c:pt>
              </c:numCache>
            </c:numRef>
          </c:val>
          <c:extLst>
            <c:ext xmlns:c16="http://schemas.microsoft.com/office/drawing/2014/chart" uri="{C3380CC4-5D6E-409C-BE32-E72D297353CC}">
              <c16:uniqueId val="{00000000-ECA3-4933-BBA6-19B2077B346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ECA3-4933-BBA6-19B2077B346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238.58</c:v>
                </c:pt>
                <c:pt idx="1">
                  <c:v>238.96</c:v>
                </c:pt>
                <c:pt idx="2">
                  <c:v>249.68</c:v>
                </c:pt>
                <c:pt idx="3">
                  <c:v>256.12</c:v>
                </c:pt>
                <c:pt idx="4">
                  <c:v>240.11</c:v>
                </c:pt>
              </c:numCache>
            </c:numRef>
          </c:val>
          <c:extLst>
            <c:ext xmlns:c16="http://schemas.microsoft.com/office/drawing/2014/chart" uri="{C3380CC4-5D6E-409C-BE32-E72D297353CC}">
              <c16:uniqueId val="{00000000-EAB6-4913-A014-76962534AD1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EAB6-4913-A014-76962534AD1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R33"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北海道　栗山町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11637</v>
      </c>
      <c r="AM8" s="71"/>
      <c r="AN8" s="71"/>
      <c r="AO8" s="71"/>
      <c r="AP8" s="71"/>
      <c r="AQ8" s="71"/>
      <c r="AR8" s="71"/>
      <c r="AS8" s="71"/>
      <c r="AT8" s="67">
        <f>データ!$S$6</f>
        <v>203.93</v>
      </c>
      <c r="AU8" s="68"/>
      <c r="AV8" s="68"/>
      <c r="AW8" s="68"/>
      <c r="AX8" s="68"/>
      <c r="AY8" s="68"/>
      <c r="AZ8" s="68"/>
      <c r="BA8" s="68"/>
      <c r="BB8" s="70">
        <f>データ!$T$6</f>
        <v>57.06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63.32</v>
      </c>
      <c r="J10" s="68"/>
      <c r="K10" s="68"/>
      <c r="L10" s="68"/>
      <c r="M10" s="68"/>
      <c r="N10" s="68"/>
      <c r="O10" s="69"/>
      <c r="P10" s="70">
        <f>データ!$P$6</f>
        <v>99.58</v>
      </c>
      <c r="Q10" s="70"/>
      <c r="R10" s="70"/>
      <c r="S10" s="70"/>
      <c r="T10" s="70"/>
      <c r="U10" s="70"/>
      <c r="V10" s="70"/>
      <c r="W10" s="71">
        <f>データ!$Q$6</f>
        <v>5693</v>
      </c>
      <c r="X10" s="71"/>
      <c r="Y10" s="71"/>
      <c r="Z10" s="71"/>
      <c r="AA10" s="71"/>
      <c r="AB10" s="71"/>
      <c r="AC10" s="71"/>
      <c r="AD10" s="2"/>
      <c r="AE10" s="2"/>
      <c r="AF10" s="2"/>
      <c r="AG10" s="2"/>
      <c r="AH10" s="4"/>
      <c r="AI10" s="4"/>
      <c r="AJ10" s="4"/>
      <c r="AK10" s="4"/>
      <c r="AL10" s="71">
        <f>データ!$U$6</f>
        <v>11473</v>
      </c>
      <c r="AM10" s="71"/>
      <c r="AN10" s="71"/>
      <c r="AO10" s="71"/>
      <c r="AP10" s="71"/>
      <c r="AQ10" s="71"/>
      <c r="AR10" s="71"/>
      <c r="AS10" s="71"/>
      <c r="AT10" s="67">
        <f>データ!$V$6</f>
        <v>87.68</v>
      </c>
      <c r="AU10" s="68"/>
      <c r="AV10" s="68"/>
      <c r="AW10" s="68"/>
      <c r="AX10" s="68"/>
      <c r="AY10" s="68"/>
      <c r="AZ10" s="68"/>
      <c r="BA10" s="68"/>
      <c r="BB10" s="70">
        <f>データ!$W$6</f>
        <v>130.85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109</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CseyCdUTa8qnDZL1JPJZviN/82knq4Fvb6N7pK3Mh3gPr0eRIdEeC6maal/VyT41GItrjluuvbB+CuMQxqiT4A==" saltValue="R/UO8nge7gejwiurVMRlp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14290</v>
      </c>
      <c r="D6" s="34">
        <f t="shared" si="3"/>
        <v>46</v>
      </c>
      <c r="E6" s="34">
        <f t="shared" si="3"/>
        <v>1</v>
      </c>
      <c r="F6" s="34">
        <f t="shared" si="3"/>
        <v>0</v>
      </c>
      <c r="G6" s="34">
        <f t="shared" si="3"/>
        <v>1</v>
      </c>
      <c r="H6" s="34" t="str">
        <f t="shared" si="3"/>
        <v>北海道　栗山町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63.32</v>
      </c>
      <c r="P6" s="35">
        <f t="shared" si="3"/>
        <v>99.58</v>
      </c>
      <c r="Q6" s="35">
        <f t="shared" si="3"/>
        <v>5693</v>
      </c>
      <c r="R6" s="35">
        <f t="shared" si="3"/>
        <v>11637</v>
      </c>
      <c r="S6" s="35">
        <f t="shared" si="3"/>
        <v>203.93</v>
      </c>
      <c r="T6" s="35">
        <f t="shared" si="3"/>
        <v>57.06</v>
      </c>
      <c r="U6" s="35">
        <f t="shared" si="3"/>
        <v>11473</v>
      </c>
      <c r="V6" s="35">
        <f t="shared" si="3"/>
        <v>87.68</v>
      </c>
      <c r="W6" s="35">
        <f t="shared" si="3"/>
        <v>130.85</v>
      </c>
      <c r="X6" s="36">
        <f>IF(X7="",NA(),X7)</f>
        <v>113.13</v>
      </c>
      <c r="Y6" s="36">
        <f t="shared" ref="Y6:AG6" si="4">IF(Y7="",NA(),Y7)</f>
        <v>114.06</v>
      </c>
      <c r="Z6" s="36">
        <f t="shared" si="4"/>
        <v>107.89</v>
      </c>
      <c r="AA6" s="36">
        <f t="shared" si="4"/>
        <v>104.16</v>
      </c>
      <c r="AB6" s="36">
        <f t="shared" si="4"/>
        <v>110.25</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209.78</v>
      </c>
      <c r="AU6" s="36">
        <f t="shared" ref="AU6:BC6" si="6">IF(AU7="",NA(),AU7)</f>
        <v>209.81</v>
      </c>
      <c r="AV6" s="36">
        <f t="shared" si="6"/>
        <v>195.35</v>
      </c>
      <c r="AW6" s="36">
        <f t="shared" si="6"/>
        <v>180</v>
      </c>
      <c r="AX6" s="36">
        <f t="shared" si="6"/>
        <v>186.87</v>
      </c>
      <c r="AY6" s="36">
        <f t="shared" si="6"/>
        <v>398.29</v>
      </c>
      <c r="AZ6" s="36">
        <f t="shared" si="6"/>
        <v>388.67</v>
      </c>
      <c r="BA6" s="36">
        <f t="shared" si="6"/>
        <v>355.27</v>
      </c>
      <c r="BB6" s="36">
        <f t="shared" si="6"/>
        <v>359.7</v>
      </c>
      <c r="BC6" s="36">
        <f t="shared" si="6"/>
        <v>362.93</v>
      </c>
      <c r="BD6" s="35" t="str">
        <f>IF(BD7="","",IF(BD7="-","【-】","【"&amp;SUBSTITUTE(TEXT(BD7,"#,##0.00"),"-","△")&amp;"】"))</f>
        <v>【264.97】</v>
      </c>
      <c r="BE6" s="36">
        <f>IF(BE7="",NA(),BE7)</f>
        <v>567.96</v>
      </c>
      <c r="BF6" s="36">
        <f t="shared" ref="BF6:BN6" si="7">IF(BF7="",NA(),BF7)</f>
        <v>562.14</v>
      </c>
      <c r="BG6" s="36">
        <f t="shared" si="7"/>
        <v>556.5</v>
      </c>
      <c r="BH6" s="36">
        <f t="shared" si="7"/>
        <v>556.78</v>
      </c>
      <c r="BI6" s="36">
        <f t="shared" si="7"/>
        <v>541.15</v>
      </c>
      <c r="BJ6" s="36">
        <f t="shared" si="7"/>
        <v>431</v>
      </c>
      <c r="BK6" s="36">
        <f t="shared" si="7"/>
        <v>422.5</v>
      </c>
      <c r="BL6" s="36">
        <f t="shared" si="7"/>
        <v>458.27</v>
      </c>
      <c r="BM6" s="36">
        <f t="shared" si="7"/>
        <v>447.01</v>
      </c>
      <c r="BN6" s="36">
        <f t="shared" si="7"/>
        <v>439.05</v>
      </c>
      <c r="BO6" s="35" t="str">
        <f>IF(BO7="","",IF(BO7="-","【-】","【"&amp;SUBSTITUTE(TEXT(BO7,"#,##0.00"),"-","△")&amp;"】"))</f>
        <v>【266.61】</v>
      </c>
      <c r="BP6" s="36">
        <f>IF(BP7="",NA(),BP7)</f>
        <v>113.59</v>
      </c>
      <c r="BQ6" s="36">
        <f t="shared" ref="BQ6:BY6" si="8">IF(BQ7="",NA(),BQ7)</f>
        <v>113.53</v>
      </c>
      <c r="BR6" s="36">
        <f t="shared" si="8"/>
        <v>108.93</v>
      </c>
      <c r="BS6" s="36">
        <f t="shared" si="8"/>
        <v>105.68</v>
      </c>
      <c r="BT6" s="36">
        <f t="shared" si="8"/>
        <v>113.09</v>
      </c>
      <c r="BU6" s="36">
        <f t="shared" si="8"/>
        <v>100.82</v>
      </c>
      <c r="BV6" s="36">
        <f t="shared" si="8"/>
        <v>101.64</v>
      </c>
      <c r="BW6" s="36">
        <f t="shared" si="8"/>
        <v>96.77</v>
      </c>
      <c r="BX6" s="36">
        <f t="shared" si="8"/>
        <v>95.81</v>
      </c>
      <c r="BY6" s="36">
        <f t="shared" si="8"/>
        <v>95.26</v>
      </c>
      <c r="BZ6" s="35" t="str">
        <f>IF(BZ7="","",IF(BZ7="-","【-】","【"&amp;SUBSTITUTE(TEXT(BZ7,"#,##0.00"),"-","△")&amp;"】"))</f>
        <v>【103.24】</v>
      </c>
      <c r="CA6" s="36">
        <f>IF(CA7="",NA(),CA7)</f>
        <v>238.58</v>
      </c>
      <c r="CB6" s="36">
        <f t="shared" ref="CB6:CJ6" si="9">IF(CB7="",NA(),CB7)</f>
        <v>238.96</v>
      </c>
      <c r="CC6" s="36">
        <f t="shared" si="9"/>
        <v>249.68</v>
      </c>
      <c r="CD6" s="36">
        <f t="shared" si="9"/>
        <v>256.12</v>
      </c>
      <c r="CE6" s="36">
        <f t="shared" si="9"/>
        <v>240.11</v>
      </c>
      <c r="CF6" s="36">
        <f t="shared" si="9"/>
        <v>179.55</v>
      </c>
      <c r="CG6" s="36">
        <f t="shared" si="9"/>
        <v>179.16</v>
      </c>
      <c r="CH6" s="36">
        <f t="shared" si="9"/>
        <v>187.18</v>
      </c>
      <c r="CI6" s="36">
        <f t="shared" si="9"/>
        <v>189.58</v>
      </c>
      <c r="CJ6" s="36">
        <f t="shared" si="9"/>
        <v>192.82</v>
      </c>
      <c r="CK6" s="35" t="str">
        <f>IF(CK7="","",IF(CK7="-","【-】","【"&amp;SUBSTITUTE(TEXT(CK7,"#,##0.00"),"-","△")&amp;"】"))</f>
        <v>【168.38】</v>
      </c>
      <c r="CL6" s="36">
        <f>IF(CL7="",NA(),CL7)</f>
        <v>43.44</v>
      </c>
      <c r="CM6" s="36">
        <f t="shared" ref="CM6:CU6" si="10">IF(CM7="",NA(),CM7)</f>
        <v>43.37</v>
      </c>
      <c r="CN6" s="36">
        <f t="shared" si="10"/>
        <v>42.57</v>
      </c>
      <c r="CO6" s="36">
        <f t="shared" si="10"/>
        <v>41.79</v>
      </c>
      <c r="CP6" s="36">
        <f t="shared" si="10"/>
        <v>41.24</v>
      </c>
      <c r="CQ6" s="36">
        <f t="shared" si="10"/>
        <v>53.52</v>
      </c>
      <c r="CR6" s="36">
        <f t="shared" si="10"/>
        <v>54.24</v>
      </c>
      <c r="CS6" s="36">
        <f t="shared" si="10"/>
        <v>55.88</v>
      </c>
      <c r="CT6" s="36">
        <f t="shared" si="10"/>
        <v>55.22</v>
      </c>
      <c r="CU6" s="36">
        <f t="shared" si="10"/>
        <v>54.05</v>
      </c>
      <c r="CV6" s="35" t="str">
        <f>IF(CV7="","",IF(CV7="-","【-】","【"&amp;SUBSTITUTE(TEXT(CV7,"#,##0.00"),"-","△")&amp;"】"))</f>
        <v>【60.00】</v>
      </c>
      <c r="CW6" s="36">
        <f>IF(CW7="",NA(),CW7)</f>
        <v>82.74</v>
      </c>
      <c r="CX6" s="36">
        <f t="shared" ref="CX6:DF6" si="11">IF(CX7="",NA(),CX7)</f>
        <v>82.1</v>
      </c>
      <c r="CY6" s="36">
        <f t="shared" si="11"/>
        <v>82.53</v>
      </c>
      <c r="CZ6" s="36">
        <f t="shared" si="11"/>
        <v>82.66</v>
      </c>
      <c r="DA6" s="36">
        <f t="shared" si="11"/>
        <v>82.94</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44.01</v>
      </c>
      <c r="DI6" s="36">
        <f t="shared" ref="DI6:DQ6" si="12">IF(DI7="",NA(),DI7)</f>
        <v>44.73</v>
      </c>
      <c r="DJ6" s="36">
        <f t="shared" si="12"/>
        <v>45.39</v>
      </c>
      <c r="DK6" s="36">
        <f t="shared" si="12"/>
        <v>46.04</v>
      </c>
      <c r="DL6" s="36">
        <f t="shared" si="12"/>
        <v>47.02</v>
      </c>
      <c r="DM6" s="36">
        <f t="shared" si="12"/>
        <v>47.7</v>
      </c>
      <c r="DN6" s="36">
        <f t="shared" si="12"/>
        <v>48.14</v>
      </c>
      <c r="DO6" s="36">
        <f t="shared" si="12"/>
        <v>46.61</v>
      </c>
      <c r="DP6" s="36">
        <f t="shared" si="12"/>
        <v>47.97</v>
      </c>
      <c r="DQ6" s="36">
        <f t="shared" si="12"/>
        <v>49.12</v>
      </c>
      <c r="DR6" s="35" t="str">
        <f>IF(DR7="","",IF(DR7="-","【-】","【"&amp;SUBSTITUTE(TEXT(DR7,"#,##0.00"),"-","△")&amp;"】"))</f>
        <v>【49.59】</v>
      </c>
      <c r="DS6" s="36">
        <f>IF(DS7="",NA(),DS7)</f>
        <v>23.47</v>
      </c>
      <c r="DT6" s="36">
        <f t="shared" ref="DT6:EB6" si="13">IF(DT7="",NA(),DT7)</f>
        <v>26</v>
      </c>
      <c r="DU6" s="36">
        <f t="shared" si="13"/>
        <v>24.5</v>
      </c>
      <c r="DV6" s="36">
        <f t="shared" si="13"/>
        <v>24.56</v>
      </c>
      <c r="DW6" s="36">
        <f t="shared" si="13"/>
        <v>24.57</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1.64</v>
      </c>
      <c r="EE6" s="36">
        <f t="shared" ref="EE6:EM6" si="14">IF(EE7="",NA(),EE7)</f>
        <v>1.05</v>
      </c>
      <c r="EF6" s="36">
        <f t="shared" si="14"/>
        <v>0.37</v>
      </c>
      <c r="EG6" s="36">
        <f t="shared" si="14"/>
        <v>1.63</v>
      </c>
      <c r="EH6" s="36">
        <f t="shared" si="14"/>
        <v>1.08</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14290</v>
      </c>
      <c r="D7" s="38">
        <v>46</v>
      </c>
      <c r="E7" s="38">
        <v>1</v>
      </c>
      <c r="F7" s="38">
        <v>0</v>
      </c>
      <c r="G7" s="38">
        <v>1</v>
      </c>
      <c r="H7" s="38" t="s">
        <v>92</v>
      </c>
      <c r="I7" s="38" t="s">
        <v>93</v>
      </c>
      <c r="J7" s="38" t="s">
        <v>94</v>
      </c>
      <c r="K7" s="38" t="s">
        <v>95</v>
      </c>
      <c r="L7" s="38" t="s">
        <v>96</v>
      </c>
      <c r="M7" s="38" t="s">
        <v>97</v>
      </c>
      <c r="N7" s="39" t="s">
        <v>98</v>
      </c>
      <c r="O7" s="39">
        <v>63.32</v>
      </c>
      <c r="P7" s="39">
        <v>99.58</v>
      </c>
      <c r="Q7" s="39">
        <v>5693</v>
      </c>
      <c r="R7" s="39">
        <v>11637</v>
      </c>
      <c r="S7" s="39">
        <v>203.93</v>
      </c>
      <c r="T7" s="39">
        <v>57.06</v>
      </c>
      <c r="U7" s="39">
        <v>11473</v>
      </c>
      <c r="V7" s="39">
        <v>87.68</v>
      </c>
      <c r="W7" s="39">
        <v>130.85</v>
      </c>
      <c r="X7" s="39">
        <v>113.13</v>
      </c>
      <c r="Y7" s="39">
        <v>114.06</v>
      </c>
      <c r="Z7" s="39">
        <v>107.89</v>
      </c>
      <c r="AA7" s="39">
        <v>104.16</v>
      </c>
      <c r="AB7" s="39">
        <v>110.25</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209.78</v>
      </c>
      <c r="AU7" s="39">
        <v>209.81</v>
      </c>
      <c r="AV7" s="39">
        <v>195.35</v>
      </c>
      <c r="AW7" s="39">
        <v>180</v>
      </c>
      <c r="AX7" s="39">
        <v>186.87</v>
      </c>
      <c r="AY7" s="39">
        <v>398.29</v>
      </c>
      <c r="AZ7" s="39">
        <v>388.67</v>
      </c>
      <c r="BA7" s="39">
        <v>355.27</v>
      </c>
      <c r="BB7" s="39">
        <v>359.7</v>
      </c>
      <c r="BC7" s="39">
        <v>362.93</v>
      </c>
      <c r="BD7" s="39">
        <v>264.97000000000003</v>
      </c>
      <c r="BE7" s="39">
        <v>567.96</v>
      </c>
      <c r="BF7" s="39">
        <v>562.14</v>
      </c>
      <c r="BG7" s="39">
        <v>556.5</v>
      </c>
      <c r="BH7" s="39">
        <v>556.78</v>
      </c>
      <c r="BI7" s="39">
        <v>541.15</v>
      </c>
      <c r="BJ7" s="39">
        <v>431</v>
      </c>
      <c r="BK7" s="39">
        <v>422.5</v>
      </c>
      <c r="BL7" s="39">
        <v>458.27</v>
      </c>
      <c r="BM7" s="39">
        <v>447.01</v>
      </c>
      <c r="BN7" s="39">
        <v>439.05</v>
      </c>
      <c r="BO7" s="39">
        <v>266.61</v>
      </c>
      <c r="BP7" s="39">
        <v>113.59</v>
      </c>
      <c r="BQ7" s="39">
        <v>113.53</v>
      </c>
      <c r="BR7" s="39">
        <v>108.93</v>
      </c>
      <c r="BS7" s="39">
        <v>105.68</v>
      </c>
      <c r="BT7" s="39">
        <v>113.09</v>
      </c>
      <c r="BU7" s="39">
        <v>100.82</v>
      </c>
      <c r="BV7" s="39">
        <v>101.64</v>
      </c>
      <c r="BW7" s="39">
        <v>96.77</v>
      </c>
      <c r="BX7" s="39">
        <v>95.81</v>
      </c>
      <c r="BY7" s="39">
        <v>95.26</v>
      </c>
      <c r="BZ7" s="39">
        <v>103.24</v>
      </c>
      <c r="CA7" s="39">
        <v>238.58</v>
      </c>
      <c r="CB7" s="39">
        <v>238.96</v>
      </c>
      <c r="CC7" s="39">
        <v>249.68</v>
      </c>
      <c r="CD7" s="39">
        <v>256.12</v>
      </c>
      <c r="CE7" s="39">
        <v>240.11</v>
      </c>
      <c r="CF7" s="39">
        <v>179.55</v>
      </c>
      <c r="CG7" s="39">
        <v>179.16</v>
      </c>
      <c r="CH7" s="39">
        <v>187.18</v>
      </c>
      <c r="CI7" s="39">
        <v>189.58</v>
      </c>
      <c r="CJ7" s="39">
        <v>192.82</v>
      </c>
      <c r="CK7" s="39">
        <v>168.38</v>
      </c>
      <c r="CL7" s="39">
        <v>43.44</v>
      </c>
      <c r="CM7" s="39">
        <v>43.37</v>
      </c>
      <c r="CN7" s="39">
        <v>42.57</v>
      </c>
      <c r="CO7" s="39">
        <v>41.79</v>
      </c>
      <c r="CP7" s="39">
        <v>41.24</v>
      </c>
      <c r="CQ7" s="39">
        <v>53.52</v>
      </c>
      <c r="CR7" s="39">
        <v>54.24</v>
      </c>
      <c r="CS7" s="39">
        <v>55.88</v>
      </c>
      <c r="CT7" s="39">
        <v>55.22</v>
      </c>
      <c r="CU7" s="39">
        <v>54.05</v>
      </c>
      <c r="CV7" s="39">
        <v>60</v>
      </c>
      <c r="CW7" s="39">
        <v>82.74</v>
      </c>
      <c r="CX7" s="39">
        <v>82.1</v>
      </c>
      <c r="CY7" s="39">
        <v>82.53</v>
      </c>
      <c r="CZ7" s="39">
        <v>82.66</v>
      </c>
      <c r="DA7" s="39">
        <v>82.94</v>
      </c>
      <c r="DB7" s="39">
        <v>81.459999999999994</v>
      </c>
      <c r="DC7" s="39">
        <v>81.680000000000007</v>
      </c>
      <c r="DD7" s="39">
        <v>80.989999999999995</v>
      </c>
      <c r="DE7" s="39">
        <v>80.930000000000007</v>
      </c>
      <c r="DF7" s="39">
        <v>80.510000000000005</v>
      </c>
      <c r="DG7" s="39">
        <v>89.8</v>
      </c>
      <c r="DH7" s="39">
        <v>44.01</v>
      </c>
      <c r="DI7" s="39">
        <v>44.73</v>
      </c>
      <c r="DJ7" s="39">
        <v>45.39</v>
      </c>
      <c r="DK7" s="39">
        <v>46.04</v>
      </c>
      <c r="DL7" s="39">
        <v>47.02</v>
      </c>
      <c r="DM7" s="39">
        <v>47.7</v>
      </c>
      <c r="DN7" s="39">
        <v>48.14</v>
      </c>
      <c r="DO7" s="39">
        <v>46.61</v>
      </c>
      <c r="DP7" s="39">
        <v>47.97</v>
      </c>
      <c r="DQ7" s="39">
        <v>49.12</v>
      </c>
      <c r="DR7" s="39">
        <v>49.59</v>
      </c>
      <c r="DS7" s="39">
        <v>23.47</v>
      </c>
      <c r="DT7" s="39">
        <v>26</v>
      </c>
      <c r="DU7" s="39">
        <v>24.5</v>
      </c>
      <c r="DV7" s="39">
        <v>24.56</v>
      </c>
      <c r="DW7" s="39">
        <v>24.57</v>
      </c>
      <c r="DX7" s="39">
        <v>7.26</v>
      </c>
      <c r="DY7" s="39">
        <v>11.13</v>
      </c>
      <c r="DZ7" s="39">
        <v>10.84</v>
      </c>
      <c r="EA7" s="39">
        <v>15.33</v>
      </c>
      <c r="EB7" s="39">
        <v>16.760000000000002</v>
      </c>
      <c r="EC7" s="39">
        <v>19.440000000000001</v>
      </c>
      <c r="ED7" s="39">
        <v>1.64</v>
      </c>
      <c r="EE7" s="39">
        <v>1.05</v>
      </c>
      <c r="EF7" s="39">
        <v>0.37</v>
      </c>
      <c r="EG7" s="39">
        <v>1.63</v>
      </c>
      <c r="EH7" s="39">
        <v>1.08</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2021-01-15T00:59:47Z</cp:lastPrinted>
  <dcterms:created xsi:type="dcterms:W3CDTF">2020-12-04T02:01:48Z</dcterms:created>
  <dcterms:modified xsi:type="dcterms:W3CDTF">2021-01-15T04:50:38Z</dcterms:modified>
  <cp:category/>
</cp:coreProperties>
</file>