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01\user\142900639\デスクトップ\210114_〈依頼：1月25日（月）まで〉公営企業に係る経営比較分析表（令和元年度決算）の分析等について\提出\"/>
    </mc:Choice>
  </mc:AlternateContent>
  <workbookProtection workbookAlgorithmName="SHA-512" workbookHashValue="ZGck18j2iNZ5VaJZLiszPdF6bZ+uPydOuWvSMFNdqS2EwnW5Tq9U8AsW+tfYAcgNi4BlJ/xMQkCvPGnLuOciTw==" workbookSaltValue="S1vOXVicBNLIVCCnP00x7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Q6" i="5"/>
  <c r="W10" i="4" s="1"/>
  <c r="P6" i="5"/>
  <c r="O6" i="5"/>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P10" i="4"/>
  <c r="I10" i="4"/>
  <c r="B10" i="4"/>
  <c r="AT8" i="4"/>
  <c r="AL8" i="4"/>
  <c r="W8" i="4"/>
  <c r="P8" i="4"/>
  <c r="B6" i="4"/>
</calcChain>
</file>

<file path=xl/sharedStrings.xml><?xml version="1.0" encoding="utf-8"?>
<sst xmlns="http://schemas.openxmlformats.org/spreadsheetml/2006/main" count="258" uniqueCount="118">
  <si>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</si>
  <si>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</si>
  <si>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</si>
  <si>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</si>
  <si>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</si>
  <si>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</si>
  <si>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</si>
  <si>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</si>
  <si>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</si>
  <si>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</si>
  <si>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</si>
  <si>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</si>
  <si>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</si>
  <si>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</si>
  <si>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</si>
  <si>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</si>
  <si>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</si>
  <si>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</si>
  <si>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</si>
  <si>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</si>
  <si>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</si>
  <si>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</si>
  <si>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</si>
  <si>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</si>
  <si>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</si>
  <si>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</si>
  <si>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</si>
  <si>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</si>
  <si>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</si>
  <si>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</si>
  <si>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</si>
  <si>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</si>
  <si>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</si>
  <si>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</si>
  <si>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</si>
  <si>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</si>
  <si>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</si>
  <si>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</si>
  <si>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</si>
  <si>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</si>
  <si>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</si>
  <si>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</si>
  <si>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</si>
  <si>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</si>
  <si>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</si>
  <si>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</si>
  <si>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</si>
  <si>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</si>
  <si>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</si>
  <si>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</si>
  <si>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</si>
  <si>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</si>
  <si>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</si>
  <si>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</si>
  <si>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</si>
  <si>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</si>
  <si>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</si>
  <si>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</si>
  <si>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</si>
  <si>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</si>
  <si>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</si>
  <si>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</si>
  <si>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</si>
  <si>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</si>
  <si>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</si>
  <si>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</si>
  <si>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</si>
  <si>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</si>
  <si>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</si>
  <si>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</si>
  <si>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</si>
  <si>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</si>
  <si>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</si>
  <si>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</si>
  <si>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</si>
  <si>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</si>
  <si>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</si>
  <si>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</si>
  <si>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</si>
  <si>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</si>
  <si>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</si>
  <si>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</si>
  <si>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</si>
  <si>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</si>
  <si>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</si>
  <si>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</si>
  <si>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</si>
  <si>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</si>
  <si>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</si>
  <si>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</si>
  <si>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</si>
  <si>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</si>
  <si>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</si>
  <si>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</si>
  <si>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</si>
  <si>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</si>
  <si>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栗山町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</si>
  <si>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</si>
  <si>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</si>
  <si>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</si>
  <si>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</si>
  <si>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</si>
  <si>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</si>
  <si>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</si>
  <si>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</si>
  <si>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</si>
  <si>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</si>
  <si>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</si>
  <si>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</si>
  <si>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</si>
  <si>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</si>
  <si>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</si>
  <si>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</si>
  <si>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</si>
  <si>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</si>
  <si>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①有形固定資産原価償却率は事業統合により処理場を除却したことから、今後は管渠の償却による微増傾向が続くことが見込まれる。
②管渠老朽化率及び③管渠改善率は建設当初から約30年程度の経過しているが、標準耐用年数の50年を超えた管渠延長はなく、比率は0％である。今後10年間については更新事業を見込んでおらず、50年を経過する令和29年頃からを見込んでいる。</t>
    <rPh sb="1" eb="3">
      <t>ユウケイ</t>
    </rPh>
    <rPh sb="3" eb="5">
      <t>コテイ</t>
    </rPh>
    <rPh sb="5" eb="7">
      <t>シサン</t>
    </rPh>
    <rPh sb="7" eb="9">
      <t>ゲンカ</t>
    </rPh>
    <rPh sb="9" eb="11">
      <t>ショウキャク</t>
    </rPh>
    <rPh sb="11" eb="12">
      <t>リツ</t>
    </rPh>
    <rPh sb="13" eb="15">
      <t>ジギョウ</t>
    </rPh>
    <rPh sb="15" eb="17">
      <t>トウゴウ</t>
    </rPh>
    <rPh sb="20" eb="23">
      <t>ショリジョウ</t>
    </rPh>
    <rPh sb="24" eb="26">
      <t>ジョキャク</t>
    </rPh>
    <rPh sb="33" eb="35">
      <t>コンゴ</t>
    </rPh>
    <rPh sb="36" eb="38">
      <t>カンキョ</t>
    </rPh>
    <rPh sb="39" eb="41">
      <t>ショウキャク</t>
    </rPh>
    <rPh sb="44" eb="46">
      <t>ビゾウ</t>
    </rPh>
    <rPh sb="46" eb="48">
      <t>ケイコウ</t>
    </rPh>
    <rPh sb="49" eb="50">
      <t>ツヅ</t>
    </rPh>
    <rPh sb="54" eb="56">
      <t>ミコ</t>
    </rPh>
    <rPh sb="68" eb="69">
      <t>オヨ</t>
    </rPh>
    <rPh sb="71" eb="73">
      <t>カンキョ</t>
    </rPh>
    <rPh sb="73" eb="75">
      <t>カイゼン</t>
    </rPh>
    <rPh sb="75" eb="76">
      <t>リツ</t>
    </rPh>
    <rPh sb="161" eb="162">
      <t>レイ</t>
    </rPh>
    <rPh sb="162" eb="163">
      <t>ワ</t>
    </rPh>
    <phoneticPr fontId="4"/>
  </si>
  <si>
    <t>下水道事業は住民生活や社会活動等を維持するためにも持続的かつ安定的な運営が求められている。今後、処理区域内人口の減少や老朽化に伴う施設・設備や管渠の大量かつ大規模な更新が控えており、経営基盤強化と財政マネジメントの向上を図ることを目的に策定した、アセットマネジメント（平成26年度）や経営戦略（平成28年度）に基づき、持続的かつ安定的な下水道事業の経営に努める必要がある。</t>
    <rPh sb="0" eb="2">
      <t>ゲスイ</t>
    </rPh>
    <rPh sb="2" eb="3">
      <t>ドウ</t>
    </rPh>
    <rPh sb="3" eb="5">
      <t>ジギョウ</t>
    </rPh>
    <rPh sb="37" eb="38">
      <t>モト</t>
    </rPh>
    <rPh sb="45" eb="47">
      <t>コンゴ</t>
    </rPh>
    <rPh sb="71" eb="73">
      <t>カンキョ</t>
    </rPh>
    <rPh sb="118" eb="120">
      <t>サクテイ</t>
    </rPh>
    <rPh sb="155" eb="156">
      <t>モト</t>
    </rPh>
    <rPh sb="174" eb="176">
      <t>ケイエイ</t>
    </rPh>
    <rPh sb="177" eb="178">
      <t>ツト</t>
    </rPh>
    <rPh sb="180" eb="182">
      <t>ヒツヨウ</t>
    </rPh>
    <phoneticPr fontId="4"/>
  </si>
  <si>
    <t>平成28年度より農業集落排水を公共下水道に統合し、特定環境保全公共下水道事業となった。
①経常収支比率は一般会計繰入金の減に伴い、単年度収支が赤字となり100％を下回った。将来的な人口減に伴う使用料収入の減少が見込まれるため、更なる経営効率化に努める必要がある。
②累積欠損金比率は生じていないが、将来的な人口減に伴う使用料収入の減少が見込まれるため、更なる経営効率化に努める必要がある。
③流動比率は一般会計繰入金の減に伴う現金預金等の消耗により流動資産が減少し、大きく低下した。今後、企業債償還金は減少傾向にあるが、現金預金等の流動資産を確保し比率を改善すべく、料金改定等を検討していかなければならない。
④企業債残高対事業規模比率は平均値を上回っているが、企業債残高が減少傾向にあり、今後、一定の改善が見込まれる。
⑤経費回収率は一般会計繰入金の減に伴い、大きく低下した。将来的な人口減に伴う使用料収入の減少も見込まれるため、更なる経営効率化に努める必要がある。
⑥汚水処理原価は一般会計繰入金の減に伴う公費負担分の減により、汚水処理費が増となり、平均を大きく上回った。今後、維持管理費等の効率化を図る必要がある。
⑦施設利用率は事業統合により施設を廃止したため、利用率は0％となっている。
⑧水洗化率は平均値を上回る94％超となっているが、処理区域内における高齢化、人口減少等の現状を踏まえつつ、より一層の水洗化率向上に努める。</t>
    <rPh sb="0" eb="2">
      <t>ヘイセイ</t>
    </rPh>
    <rPh sb="4" eb="6">
      <t>ネンド</t>
    </rPh>
    <rPh sb="8" eb="10">
      <t>ノウギョウ</t>
    </rPh>
    <rPh sb="10" eb="12">
      <t>シュウラク</t>
    </rPh>
    <rPh sb="12" eb="14">
      <t>ハイスイ</t>
    </rPh>
    <rPh sb="15" eb="17">
      <t>コウキョウ</t>
    </rPh>
    <rPh sb="17" eb="20">
      <t>ゲスイドウ</t>
    </rPh>
    <rPh sb="21" eb="23">
      <t>トウゴウ</t>
    </rPh>
    <rPh sb="25" eb="36">
      <t>トクテイカンキョウホゼンコウキョウゲスイドウ</t>
    </rPh>
    <rPh sb="36" eb="38">
      <t>ジギョウ</t>
    </rPh>
    <rPh sb="45" eb="47">
      <t>ケイジョウ</t>
    </rPh>
    <rPh sb="47" eb="49">
      <t>シュウシ</t>
    </rPh>
    <rPh sb="49" eb="51">
      <t>ヒリツ</t>
    </rPh>
    <rPh sb="52" eb="54">
      <t>イッパン</t>
    </rPh>
    <rPh sb="54" eb="56">
      <t>カイケイ</t>
    </rPh>
    <rPh sb="56" eb="58">
      <t>クリイレ</t>
    </rPh>
    <rPh sb="58" eb="59">
      <t>キン</t>
    </rPh>
    <rPh sb="60" eb="61">
      <t>ゲン</t>
    </rPh>
    <rPh sb="62" eb="63">
      <t>トモナ</t>
    </rPh>
    <rPh sb="65" eb="68">
      <t>タンネンド</t>
    </rPh>
    <rPh sb="68" eb="70">
      <t>シュウシ</t>
    </rPh>
    <rPh sb="71" eb="73">
      <t>アカジ</t>
    </rPh>
    <rPh sb="81" eb="83">
      <t>シタマワ</t>
    </rPh>
    <rPh sb="86" eb="89">
      <t>ショウライテキ</t>
    </rPh>
    <rPh sb="90" eb="92">
      <t>ジンコウ</t>
    </rPh>
    <rPh sb="92" eb="93">
      <t>ゲン</t>
    </rPh>
    <rPh sb="94" eb="95">
      <t>トモナ</t>
    </rPh>
    <rPh sb="96" eb="99">
      <t>シヨウリョウ</t>
    </rPh>
    <rPh sb="99" eb="101">
      <t>シュウニュウ</t>
    </rPh>
    <rPh sb="102" eb="104">
      <t>ゲンショウ</t>
    </rPh>
    <rPh sb="105" eb="107">
      <t>ミコ</t>
    </rPh>
    <rPh sb="113" eb="114">
      <t>サラ</t>
    </rPh>
    <rPh sb="116" eb="118">
      <t>ケイエイ</t>
    </rPh>
    <rPh sb="118" eb="121">
      <t>コウリツカ</t>
    </rPh>
    <rPh sb="122" eb="123">
      <t>ツト</t>
    </rPh>
    <rPh sb="125" eb="127">
      <t>ヒツヨウ</t>
    </rPh>
    <rPh sb="133" eb="138">
      <t>ルイセキケッソンキン</t>
    </rPh>
    <rPh sb="138" eb="140">
      <t>ヒリツ</t>
    </rPh>
    <rPh sb="141" eb="142">
      <t>ショウ</t>
    </rPh>
    <rPh sb="149" eb="152">
      <t>ショウライテキ</t>
    </rPh>
    <rPh sb="153" eb="156">
      <t>ジンコウゲン</t>
    </rPh>
    <rPh sb="157" eb="158">
      <t>トモナ</t>
    </rPh>
    <rPh sb="159" eb="162">
      <t>シヨウリョウ</t>
    </rPh>
    <rPh sb="162" eb="164">
      <t>シュウニュウ</t>
    </rPh>
    <rPh sb="165" eb="167">
      <t>ゲンショウ</t>
    </rPh>
    <rPh sb="168" eb="170">
      <t>ミコ</t>
    </rPh>
    <rPh sb="176" eb="177">
      <t>サラ</t>
    </rPh>
    <rPh sb="179" eb="181">
      <t>ケイエイ</t>
    </rPh>
    <rPh sb="181" eb="184">
      <t>コウリツカ</t>
    </rPh>
    <rPh sb="185" eb="186">
      <t>ツト</t>
    </rPh>
    <rPh sb="188" eb="190">
      <t>ヒツヨウ</t>
    </rPh>
    <rPh sb="201" eb="203">
      <t>イッパン</t>
    </rPh>
    <rPh sb="203" eb="205">
      <t>カイケイ</t>
    </rPh>
    <rPh sb="205" eb="207">
      <t>クリイレ</t>
    </rPh>
    <rPh sb="207" eb="208">
      <t>キン</t>
    </rPh>
    <rPh sb="209" eb="210">
      <t>ゲン</t>
    </rPh>
    <rPh sb="211" eb="212">
      <t>トモナ</t>
    </rPh>
    <rPh sb="213" eb="215">
      <t>ゲンキン</t>
    </rPh>
    <rPh sb="215" eb="217">
      <t>ヨキン</t>
    </rPh>
    <rPh sb="217" eb="218">
      <t>トウ</t>
    </rPh>
    <rPh sb="219" eb="221">
      <t>ショウモウ</t>
    </rPh>
    <rPh sb="224" eb="226">
      <t>リュウドウ</t>
    </rPh>
    <rPh sb="226" eb="228">
      <t>シサン</t>
    </rPh>
    <rPh sb="229" eb="231">
      <t>ゲンショウ</t>
    </rPh>
    <rPh sb="233" eb="234">
      <t>オオ</t>
    </rPh>
    <rPh sb="236" eb="238">
      <t>テイカ</t>
    </rPh>
    <rPh sb="323" eb="324">
      <t>ウエ</t>
    </rPh>
    <rPh sb="339" eb="341">
      <t>ケイコウ</t>
    </rPh>
    <rPh sb="345" eb="347">
      <t>コンゴ</t>
    </rPh>
    <rPh sb="348" eb="350">
      <t>イッテイ</t>
    </rPh>
    <rPh sb="354" eb="356">
      <t>ミコ</t>
    </rPh>
    <rPh sb="362" eb="364">
      <t>ケイヒ</t>
    </rPh>
    <rPh sb="364" eb="366">
      <t>カイシュウ</t>
    </rPh>
    <rPh sb="366" eb="367">
      <t>リツ</t>
    </rPh>
    <rPh sb="368" eb="370">
      <t>イッパン</t>
    </rPh>
    <rPh sb="370" eb="372">
      <t>カイケイ</t>
    </rPh>
    <rPh sb="372" eb="374">
      <t>クリイレ</t>
    </rPh>
    <rPh sb="374" eb="375">
      <t>キン</t>
    </rPh>
    <rPh sb="376" eb="377">
      <t>ゲン</t>
    </rPh>
    <rPh sb="378" eb="379">
      <t>トモナ</t>
    </rPh>
    <rPh sb="381" eb="382">
      <t>オオ</t>
    </rPh>
    <rPh sb="384" eb="386">
      <t>テイカ</t>
    </rPh>
    <rPh sb="399" eb="402">
      <t>シヨウリョウ</t>
    </rPh>
    <rPh sb="402" eb="404">
      <t>シュウニュウ</t>
    </rPh>
    <rPh sb="436" eb="438">
      <t>オスイ</t>
    </rPh>
    <rPh sb="438" eb="440">
      <t>ショリ</t>
    </rPh>
    <rPh sb="440" eb="442">
      <t>ゲンカ</t>
    </rPh>
    <rPh sb="443" eb="445">
      <t>イッパン</t>
    </rPh>
    <rPh sb="445" eb="447">
      <t>カイケイ</t>
    </rPh>
    <rPh sb="447" eb="449">
      <t>クリイレ</t>
    </rPh>
    <rPh sb="449" eb="450">
      <t>キン</t>
    </rPh>
    <rPh sb="451" eb="452">
      <t>ゲン</t>
    </rPh>
    <rPh sb="453" eb="454">
      <t>トモナ</t>
    </rPh>
    <rPh sb="455" eb="457">
      <t>コウヒ</t>
    </rPh>
    <rPh sb="457" eb="459">
      <t>フタン</t>
    </rPh>
    <rPh sb="459" eb="460">
      <t>ブン</t>
    </rPh>
    <rPh sb="461" eb="462">
      <t>ゲン</t>
    </rPh>
    <rPh sb="466" eb="468">
      <t>オスイ</t>
    </rPh>
    <rPh sb="468" eb="470">
      <t>ショリ</t>
    </rPh>
    <rPh sb="470" eb="471">
      <t>ヒ</t>
    </rPh>
    <rPh sb="472" eb="473">
      <t>ゾウ</t>
    </rPh>
    <rPh sb="488" eb="490">
      <t>コンゴ</t>
    </rPh>
    <rPh sb="491" eb="493">
      <t>イジ</t>
    </rPh>
    <rPh sb="493" eb="496">
      <t>カンリヒ</t>
    </rPh>
    <rPh sb="496" eb="497">
      <t>トウ</t>
    </rPh>
    <rPh sb="498" eb="501">
      <t>コウリツカ</t>
    </rPh>
    <rPh sb="502" eb="503">
      <t>ハカ</t>
    </rPh>
    <rPh sb="504" eb="506">
      <t>ヒツヨウ</t>
    </rPh>
    <rPh sb="512" eb="514">
      <t>シセツ</t>
    </rPh>
    <rPh sb="514" eb="516">
      <t>リヨウ</t>
    </rPh>
    <rPh sb="516" eb="517">
      <t>リツ</t>
    </rPh>
    <rPh sb="518" eb="520">
      <t>ジギョウ</t>
    </rPh>
    <rPh sb="520" eb="522">
      <t>トウゴウ</t>
    </rPh>
    <rPh sb="525" eb="527">
      <t>シセツ</t>
    </rPh>
    <rPh sb="528" eb="530">
      <t>ハイシ</t>
    </rPh>
    <rPh sb="535" eb="538">
      <t>リヨウリツ</t>
    </rPh>
    <rPh sb="550" eb="553">
      <t>スイセンカ</t>
    </rPh>
    <rPh sb="553" eb="554">
      <t>リツ</t>
    </rPh>
    <rPh sb="555" eb="558">
      <t>ヘイキンチ</t>
    </rPh>
    <rPh sb="559" eb="561">
      <t>ウワマワ</t>
    </rPh>
    <rPh sb="565" eb="566">
      <t>チョウ</t>
    </rPh>
    <rPh sb="574" eb="576">
      <t>ショリ</t>
    </rPh>
    <rPh sb="576" eb="578">
      <t>クイキ</t>
    </rPh>
    <rPh sb="578" eb="579">
      <t>ナイ</t>
    </rPh>
    <rPh sb="583" eb="586">
      <t>コウレイカ</t>
    </rPh>
    <rPh sb="587" eb="589">
      <t>ジンコウ</t>
    </rPh>
    <rPh sb="589" eb="591">
      <t>ゲンショウ</t>
    </rPh>
    <rPh sb="591" eb="592">
      <t>トウ</t>
    </rPh>
    <rPh sb="593" eb="595">
      <t>ゲンジョウ</t>
    </rPh>
    <rPh sb="596" eb="597">
      <t>フ</t>
    </rPh>
    <rPh sb="604" eb="606">
      <t>イッソウ</t>
    </rPh>
    <rPh sb="607" eb="610">
      <t>スイセンカ</t>
    </rPh>
    <rPh sb="610" eb="611">
      <t>リツ</t>
    </rPh>
    <rPh sb="611" eb="613">
      <t>コウジョウ</t>
    </rPh>
    <rPh sb="614" eb="615">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</si>
</sst>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42D-4B2D-AF8D-EC6ADAA78AA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0.09</c:v>
                </c:pt>
                <c:pt idx="2">
                  <c:v>0.09</c:v>
                </c:pt>
                <c:pt idx="3">
                  <c:v>0.13</c:v>
                </c:pt>
                <c:pt idx="4">
                  <c:v>0.36</c:v>
                </c:pt>
              </c:numCache>
            </c:numRef>
          </c:val>
          <c:smooth val="0"/>
          <c:extLst>
            <c:ext xmlns:c16="http://schemas.microsoft.com/office/drawing/2014/chart" uri="{C3380CC4-5D6E-409C-BE32-E72D297353CC}">
              <c16:uniqueId val="{00000001-942D-4B2D-AF8D-EC6ADAA78AA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430-4DBD-8C7D-1A53251CCE6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42.9</c:v>
                </c:pt>
                <c:pt idx="2">
                  <c:v>43.36</c:v>
                </c:pt>
                <c:pt idx="3">
                  <c:v>42.56</c:v>
                </c:pt>
                <c:pt idx="4">
                  <c:v>42.47</c:v>
                </c:pt>
              </c:numCache>
            </c:numRef>
          </c:val>
          <c:smooth val="0"/>
          <c:extLst>
            <c:ext xmlns:c16="http://schemas.microsoft.com/office/drawing/2014/chart" uri="{C3380CC4-5D6E-409C-BE32-E72D297353CC}">
              <c16:uniqueId val="{00000001-B430-4DBD-8C7D-1A53251CCE6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95.41</c:v>
                </c:pt>
                <c:pt idx="2">
                  <c:v>94.85</c:v>
                </c:pt>
                <c:pt idx="3">
                  <c:v>95.47</c:v>
                </c:pt>
                <c:pt idx="4">
                  <c:v>94.44</c:v>
                </c:pt>
              </c:numCache>
            </c:numRef>
          </c:val>
          <c:extLst>
            <c:ext xmlns:c16="http://schemas.microsoft.com/office/drawing/2014/chart" uri="{C3380CC4-5D6E-409C-BE32-E72D297353CC}">
              <c16:uniqueId val="{00000000-0BEE-404E-B269-DBAF5866BA8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83.5</c:v>
                </c:pt>
                <c:pt idx="2">
                  <c:v>83.06</c:v>
                </c:pt>
                <c:pt idx="3">
                  <c:v>83.32</c:v>
                </c:pt>
                <c:pt idx="4">
                  <c:v>83.75</c:v>
                </c:pt>
              </c:numCache>
            </c:numRef>
          </c:val>
          <c:smooth val="0"/>
          <c:extLst>
            <c:ext xmlns:c16="http://schemas.microsoft.com/office/drawing/2014/chart" uri="{C3380CC4-5D6E-409C-BE32-E72D297353CC}">
              <c16:uniqueId val="{00000001-0BEE-404E-B269-DBAF5866BA8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186.76</c:v>
                </c:pt>
                <c:pt idx="2">
                  <c:v>174.85</c:v>
                </c:pt>
                <c:pt idx="3">
                  <c:v>156.26</c:v>
                </c:pt>
                <c:pt idx="4">
                  <c:v>98.6</c:v>
                </c:pt>
              </c:numCache>
            </c:numRef>
          </c:val>
          <c:extLst>
            <c:ext xmlns:c16="http://schemas.microsoft.com/office/drawing/2014/chart" uri="{C3380CC4-5D6E-409C-BE32-E72D297353CC}">
              <c16:uniqueId val="{00000000-FB5F-4C7E-87C5-45EB37BC199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100.85</c:v>
                </c:pt>
                <c:pt idx="2">
                  <c:v>102.13</c:v>
                </c:pt>
                <c:pt idx="3">
                  <c:v>101.72</c:v>
                </c:pt>
                <c:pt idx="4">
                  <c:v>102.73</c:v>
                </c:pt>
              </c:numCache>
            </c:numRef>
          </c:val>
          <c:smooth val="0"/>
          <c:extLst>
            <c:ext xmlns:c16="http://schemas.microsoft.com/office/drawing/2014/chart" uri="{C3380CC4-5D6E-409C-BE32-E72D297353CC}">
              <c16:uniqueId val="{00000001-FB5F-4C7E-87C5-45EB37BC199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13.75</c:v>
                </c:pt>
                <c:pt idx="2">
                  <c:v>16.32</c:v>
                </c:pt>
                <c:pt idx="3">
                  <c:v>18.82</c:v>
                </c:pt>
                <c:pt idx="4">
                  <c:v>21.26</c:v>
                </c:pt>
              </c:numCache>
            </c:numRef>
          </c:val>
          <c:extLst>
            <c:ext xmlns:c16="http://schemas.microsoft.com/office/drawing/2014/chart" uri="{C3380CC4-5D6E-409C-BE32-E72D297353CC}">
              <c16:uniqueId val="{00000000-2869-4385-BAFD-DDBBCA0DE4A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22.77</c:v>
                </c:pt>
                <c:pt idx="2">
                  <c:v>23.93</c:v>
                </c:pt>
                <c:pt idx="3">
                  <c:v>24.68</c:v>
                </c:pt>
                <c:pt idx="4">
                  <c:v>24.68</c:v>
                </c:pt>
              </c:numCache>
            </c:numRef>
          </c:val>
          <c:smooth val="0"/>
          <c:extLst>
            <c:ext xmlns:c16="http://schemas.microsoft.com/office/drawing/2014/chart" uri="{C3380CC4-5D6E-409C-BE32-E72D297353CC}">
              <c16:uniqueId val="{00000001-2869-4385-BAFD-DDBBCA0DE4A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086-48F9-A402-DF57536213E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formatCode="#,##0.00;&quot;△&quot;#,##0.00;&quot;-&quot;">
                  <c:v>0.01</c:v>
                </c:pt>
                <c:pt idx="4" formatCode="#,##0.00;&quot;△&quot;#,##0.00;&quot;-&quot;">
                  <c:v>8.6199999999999992</c:v>
                </c:pt>
              </c:numCache>
            </c:numRef>
          </c:val>
          <c:smooth val="0"/>
          <c:extLst>
            <c:ext xmlns:c16="http://schemas.microsoft.com/office/drawing/2014/chart" uri="{C3380CC4-5D6E-409C-BE32-E72D297353CC}">
              <c16:uniqueId val="{00000001-B086-48F9-A402-DF57536213E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4D9-4732-A965-47821D4A4A4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110.77</c:v>
                </c:pt>
                <c:pt idx="2">
                  <c:v>109.51</c:v>
                </c:pt>
                <c:pt idx="3">
                  <c:v>112.88</c:v>
                </c:pt>
                <c:pt idx="4">
                  <c:v>94.97</c:v>
                </c:pt>
              </c:numCache>
            </c:numRef>
          </c:val>
          <c:smooth val="0"/>
          <c:extLst>
            <c:ext xmlns:c16="http://schemas.microsoft.com/office/drawing/2014/chart" uri="{C3380CC4-5D6E-409C-BE32-E72D297353CC}">
              <c16:uniqueId val="{00000001-E4D9-4732-A965-47821D4A4A4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61</c:v>
                </c:pt>
                <c:pt idx="2">
                  <c:v>93.53</c:v>
                </c:pt>
                <c:pt idx="3">
                  <c:v>111.25</c:v>
                </c:pt>
                <c:pt idx="4">
                  <c:v>64.63</c:v>
                </c:pt>
              </c:numCache>
            </c:numRef>
          </c:val>
          <c:extLst>
            <c:ext xmlns:c16="http://schemas.microsoft.com/office/drawing/2014/chart" uri="{C3380CC4-5D6E-409C-BE32-E72D297353CC}">
              <c16:uniqueId val="{00000000-8F70-4E2A-A640-960BC7F5908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46.78</c:v>
                </c:pt>
                <c:pt idx="2">
                  <c:v>47.44</c:v>
                </c:pt>
                <c:pt idx="3">
                  <c:v>49.18</c:v>
                </c:pt>
                <c:pt idx="4">
                  <c:v>47.72</c:v>
                </c:pt>
              </c:numCache>
            </c:numRef>
          </c:val>
          <c:smooth val="0"/>
          <c:extLst>
            <c:ext xmlns:c16="http://schemas.microsoft.com/office/drawing/2014/chart" uri="{C3380CC4-5D6E-409C-BE32-E72D297353CC}">
              <c16:uniqueId val="{00000001-8F70-4E2A-A640-960BC7F5908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1785.24</c:v>
                </c:pt>
                <c:pt idx="2">
                  <c:v>1414.29</c:v>
                </c:pt>
                <c:pt idx="3">
                  <c:v>978.03</c:v>
                </c:pt>
                <c:pt idx="4">
                  <c:v>1346.76</c:v>
                </c:pt>
              </c:numCache>
            </c:numRef>
          </c:val>
          <c:extLst>
            <c:ext xmlns:c16="http://schemas.microsoft.com/office/drawing/2014/chart" uri="{C3380CC4-5D6E-409C-BE32-E72D297353CC}">
              <c16:uniqueId val="{00000000-5B49-474E-80D7-1301F6F7EE9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5B49-474E-80D7-1301F6F7EE9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421.46</c:v>
                </c:pt>
                <c:pt idx="2">
                  <c:v>100</c:v>
                </c:pt>
                <c:pt idx="3">
                  <c:v>78.62</c:v>
                </c:pt>
                <c:pt idx="4">
                  <c:v>38.22</c:v>
                </c:pt>
              </c:numCache>
            </c:numRef>
          </c:val>
          <c:extLst>
            <c:ext xmlns:c16="http://schemas.microsoft.com/office/drawing/2014/chart" uri="{C3380CC4-5D6E-409C-BE32-E72D297353CC}">
              <c16:uniqueId val="{00000000-5F53-44D7-93B5-74ECFDA0112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69.87</c:v>
                </c:pt>
                <c:pt idx="2">
                  <c:v>74.3</c:v>
                </c:pt>
                <c:pt idx="3">
                  <c:v>72.260000000000005</c:v>
                </c:pt>
                <c:pt idx="4">
                  <c:v>71.84</c:v>
                </c:pt>
              </c:numCache>
            </c:numRef>
          </c:val>
          <c:smooth val="0"/>
          <c:extLst>
            <c:ext xmlns:c16="http://schemas.microsoft.com/office/drawing/2014/chart" uri="{C3380CC4-5D6E-409C-BE32-E72D297353CC}">
              <c16:uniqueId val="{00000001-5F53-44D7-93B5-74ECFDA0112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54.49</c:v>
                </c:pt>
                <c:pt idx="2">
                  <c:v>229.67</c:v>
                </c:pt>
                <c:pt idx="3">
                  <c:v>292.72000000000003</c:v>
                </c:pt>
                <c:pt idx="4">
                  <c:v>601.73</c:v>
                </c:pt>
              </c:numCache>
            </c:numRef>
          </c:val>
          <c:extLst>
            <c:ext xmlns:c16="http://schemas.microsoft.com/office/drawing/2014/chart" uri="{C3380CC4-5D6E-409C-BE32-E72D297353CC}">
              <c16:uniqueId val="{00000000-B2C8-4C85-96D1-F195437572B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234.96</c:v>
                </c:pt>
                <c:pt idx="2">
                  <c:v>221.81</c:v>
                </c:pt>
                <c:pt idx="3">
                  <c:v>230.02</c:v>
                </c:pt>
                <c:pt idx="4">
                  <c:v>228.47</c:v>
                </c:pt>
              </c:numCache>
            </c:numRef>
          </c:val>
          <c:smooth val="0"/>
          <c:extLst>
            <c:ext xmlns:c16="http://schemas.microsoft.com/office/drawing/2014/chart" uri="{C3380CC4-5D6E-409C-BE32-E72D297353CC}">
              <c16:uniqueId val="{00000001-B2C8-4C85-96D1-F195437572B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31" zoomScale="85" zoomScaleNormal="85"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北海道　栗山町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11637</v>
      </c>
      <c r="AM8" s="51"/>
      <c r="AN8" s="51"/>
      <c r="AO8" s="51"/>
      <c r="AP8" s="51"/>
      <c r="AQ8" s="51"/>
      <c r="AR8" s="51"/>
      <c r="AS8" s="51"/>
      <c r="AT8" s="46">
        <f>データ!T6</f>
        <v>203.93</v>
      </c>
      <c r="AU8" s="46"/>
      <c r="AV8" s="46"/>
      <c r="AW8" s="46"/>
      <c r="AX8" s="46"/>
      <c r="AY8" s="46"/>
      <c r="AZ8" s="46"/>
      <c r="BA8" s="46"/>
      <c r="BB8" s="46">
        <f>データ!U6</f>
        <v>57.06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73.94</v>
      </c>
      <c r="J10" s="46"/>
      <c r="K10" s="46"/>
      <c r="L10" s="46"/>
      <c r="M10" s="46"/>
      <c r="N10" s="46"/>
      <c r="O10" s="46"/>
      <c r="P10" s="46">
        <f>データ!P6</f>
        <v>6.87</v>
      </c>
      <c r="Q10" s="46"/>
      <c r="R10" s="46"/>
      <c r="S10" s="46"/>
      <c r="T10" s="46"/>
      <c r="U10" s="46"/>
      <c r="V10" s="46"/>
      <c r="W10" s="46" t="str">
        <f>データ!Q6</f>
        <v>-</v>
      </c>
      <c r="X10" s="46"/>
      <c r="Y10" s="46"/>
      <c r="Z10" s="46"/>
      <c r="AA10" s="46"/>
      <c r="AB10" s="46"/>
      <c r="AC10" s="46"/>
      <c r="AD10" s="51">
        <f>データ!R6</f>
        <v>4884</v>
      </c>
      <c r="AE10" s="51"/>
      <c r="AF10" s="51"/>
      <c r="AG10" s="51"/>
      <c r="AH10" s="51"/>
      <c r="AI10" s="51"/>
      <c r="AJ10" s="51"/>
      <c r="AK10" s="2"/>
      <c r="AL10" s="51">
        <f>データ!V6</f>
        <v>792</v>
      </c>
      <c r="AM10" s="51"/>
      <c r="AN10" s="51"/>
      <c r="AO10" s="51"/>
      <c r="AP10" s="51"/>
      <c r="AQ10" s="51"/>
      <c r="AR10" s="51"/>
      <c r="AS10" s="51"/>
      <c r="AT10" s="46">
        <f>データ!W6</f>
        <v>0.95</v>
      </c>
      <c r="AU10" s="46"/>
      <c r="AV10" s="46"/>
      <c r="AW10" s="46"/>
      <c r="AX10" s="46"/>
      <c r="AY10" s="46"/>
      <c r="AZ10" s="46"/>
      <c r="BA10" s="46"/>
      <c r="BB10" s="46">
        <f>データ!X6</f>
        <v>833.68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117</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PAAIrLwibiynggRwnEVFfaDqGE1vnRNZoXJW50dE7rXXdC7X+J3t876bVMxv/hvUF7kF7YBENgvAV+uMaJ82vA==" saltValue="/JoUtZDnADE35zCji7b4E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14290</v>
      </c>
      <c r="D6" s="33">
        <f t="shared" si="3"/>
        <v>46</v>
      </c>
      <c r="E6" s="33">
        <f t="shared" si="3"/>
        <v>17</v>
      </c>
      <c r="F6" s="33">
        <f t="shared" si="3"/>
        <v>4</v>
      </c>
      <c r="G6" s="33">
        <f t="shared" si="3"/>
        <v>0</v>
      </c>
      <c r="H6" s="33" t="str">
        <f t="shared" si="3"/>
        <v>北海道　栗山町</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73.94</v>
      </c>
      <c r="P6" s="34">
        <f t="shared" si="3"/>
        <v>6.87</v>
      </c>
      <c r="Q6" s="34" t="str">
        <f t="shared" si="3"/>
        <v>-</v>
      </c>
      <c r="R6" s="34">
        <f t="shared" si="3"/>
        <v>4884</v>
      </c>
      <c r="S6" s="34">
        <f t="shared" si="3"/>
        <v>11637</v>
      </c>
      <c r="T6" s="34">
        <f t="shared" si="3"/>
        <v>203.93</v>
      </c>
      <c r="U6" s="34">
        <f t="shared" si="3"/>
        <v>57.06</v>
      </c>
      <c r="V6" s="34">
        <f t="shared" si="3"/>
        <v>792</v>
      </c>
      <c r="W6" s="34">
        <f t="shared" si="3"/>
        <v>0.95</v>
      </c>
      <c r="X6" s="34">
        <f t="shared" si="3"/>
        <v>833.68</v>
      </c>
      <c r="Y6" s="35" t="str">
        <f>IF(Y7="",NA(),Y7)</f>
        <v>-</v>
      </c>
      <c r="Z6" s="35">
        <f t="shared" ref="Z6:AH6" si="4">IF(Z7="",NA(),Z7)</f>
        <v>186.76</v>
      </c>
      <c r="AA6" s="35">
        <f t="shared" si="4"/>
        <v>174.85</v>
      </c>
      <c r="AB6" s="35">
        <f t="shared" si="4"/>
        <v>156.26</v>
      </c>
      <c r="AC6" s="35">
        <f t="shared" si="4"/>
        <v>98.6</v>
      </c>
      <c r="AD6" s="35" t="str">
        <f t="shared" si="4"/>
        <v>-</v>
      </c>
      <c r="AE6" s="35">
        <f t="shared" si="4"/>
        <v>100.85</v>
      </c>
      <c r="AF6" s="35">
        <f t="shared" si="4"/>
        <v>102.13</v>
      </c>
      <c r="AG6" s="35">
        <f t="shared" si="4"/>
        <v>101.72</v>
      </c>
      <c r="AH6" s="35">
        <f t="shared" si="4"/>
        <v>102.73</v>
      </c>
      <c r="AI6" s="34" t="str">
        <f>IF(AI7="","",IF(AI7="-","【-】","【"&amp;SUBSTITUTE(TEXT(AI7,"#,##0.00"),"-","△")&amp;"】"))</f>
        <v>【102.87】</v>
      </c>
      <c r="AJ6" s="35" t="str">
        <f>IF(AJ7="",NA(),AJ7)</f>
        <v>-</v>
      </c>
      <c r="AK6" s="34">
        <f t="shared" ref="AK6:AS6" si="5">IF(AK7="",NA(),AK7)</f>
        <v>0</v>
      </c>
      <c r="AL6" s="34">
        <f t="shared" si="5"/>
        <v>0</v>
      </c>
      <c r="AM6" s="34">
        <f t="shared" si="5"/>
        <v>0</v>
      </c>
      <c r="AN6" s="34">
        <f t="shared" si="5"/>
        <v>0</v>
      </c>
      <c r="AO6" s="35" t="str">
        <f t="shared" si="5"/>
        <v>-</v>
      </c>
      <c r="AP6" s="35">
        <f t="shared" si="5"/>
        <v>110.77</v>
      </c>
      <c r="AQ6" s="35">
        <f t="shared" si="5"/>
        <v>109.51</v>
      </c>
      <c r="AR6" s="35">
        <f t="shared" si="5"/>
        <v>112.88</v>
      </c>
      <c r="AS6" s="35">
        <f t="shared" si="5"/>
        <v>94.97</v>
      </c>
      <c r="AT6" s="34" t="str">
        <f>IF(AT7="","",IF(AT7="-","【-】","【"&amp;SUBSTITUTE(TEXT(AT7,"#,##0.00"),"-","△")&amp;"】"))</f>
        <v>【76.63】</v>
      </c>
      <c r="AU6" s="35" t="str">
        <f>IF(AU7="",NA(),AU7)</f>
        <v>-</v>
      </c>
      <c r="AV6" s="35">
        <f t="shared" ref="AV6:BD6" si="6">IF(AV7="",NA(),AV7)</f>
        <v>61</v>
      </c>
      <c r="AW6" s="35">
        <f t="shared" si="6"/>
        <v>93.53</v>
      </c>
      <c r="AX6" s="35">
        <f t="shared" si="6"/>
        <v>111.25</v>
      </c>
      <c r="AY6" s="35">
        <f t="shared" si="6"/>
        <v>64.63</v>
      </c>
      <c r="AZ6" s="35" t="str">
        <f t="shared" si="6"/>
        <v>-</v>
      </c>
      <c r="BA6" s="35">
        <f t="shared" si="6"/>
        <v>46.78</v>
      </c>
      <c r="BB6" s="35">
        <f t="shared" si="6"/>
        <v>47.44</v>
      </c>
      <c r="BC6" s="35">
        <f t="shared" si="6"/>
        <v>49.18</v>
      </c>
      <c r="BD6" s="35">
        <f t="shared" si="6"/>
        <v>47.72</v>
      </c>
      <c r="BE6" s="34" t="str">
        <f>IF(BE7="","",IF(BE7="-","【-】","【"&amp;SUBSTITUTE(TEXT(BE7,"#,##0.00"),"-","△")&amp;"】"))</f>
        <v>【49.61】</v>
      </c>
      <c r="BF6" s="35" t="str">
        <f>IF(BF7="",NA(),BF7)</f>
        <v>-</v>
      </c>
      <c r="BG6" s="35">
        <f t="shared" ref="BG6:BO6" si="7">IF(BG7="",NA(),BG7)</f>
        <v>1785.24</v>
      </c>
      <c r="BH6" s="35">
        <f t="shared" si="7"/>
        <v>1414.29</v>
      </c>
      <c r="BI6" s="35">
        <f t="shared" si="7"/>
        <v>978.03</v>
      </c>
      <c r="BJ6" s="35">
        <f t="shared" si="7"/>
        <v>1346.76</v>
      </c>
      <c r="BK6" s="35" t="str">
        <f t="shared" si="7"/>
        <v>-</v>
      </c>
      <c r="BL6" s="35">
        <f t="shared" si="7"/>
        <v>1298.9100000000001</v>
      </c>
      <c r="BM6" s="35">
        <f t="shared" si="7"/>
        <v>1243.71</v>
      </c>
      <c r="BN6" s="35">
        <f t="shared" si="7"/>
        <v>1194.1500000000001</v>
      </c>
      <c r="BO6" s="35">
        <f t="shared" si="7"/>
        <v>1206.79</v>
      </c>
      <c r="BP6" s="34" t="str">
        <f>IF(BP7="","",IF(BP7="-","【-】","【"&amp;SUBSTITUTE(TEXT(BP7,"#,##0.00"),"-","△")&amp;"】"))</f>
        <v>【1,218.70】</v>
      </c>
      <c r="BQ6" s="35" t="str">
        <f>IF(BQ7="",NA(),BQ7)</f>
        <v>-</v>
      </c>
      <c r="BR6" s="35">
        <f t="shared" ref="BR6:BZ6" si="8">IF(BR7="",NA(),BR7)</f>
        <v>421.46</v>
      </c>
      <c r="BS6" s="35">
        <f t="shared" si="8"/>
        <v>100</v>
      </c>
      <c r="BT6" s="35">
        <f t="shared" si="8"/>
        <v>78.62</v>
      </c>
      <c r="BU6" s="35">
        <f t="shared" si="8"/>
        <v>38.22</v>
      </c>
      <c r="BV6" s="35" t="str">
        <f t="shared" si="8"/>
        <v>-</v>
      </c>
      <c r="BW6" s="35">
        <f t="shared" si="8"/>
        <v>69.87</v>
      </c>
      <c r="BX6" s="35">
        <f t="shared" si="8"/>
        <v>74.3</v>
      </c>
      <c r="BY6" s="35">
        <f t="shared" si="8"/>
        <v>72.260000000000005</v>
      </c>
      <c r="BZ6" s="35">
        <f t="shared" si="8"/>
        <v>71.84</v>
      </c>
      <c r="CA6" s="34" t="str">
        <f>IF(CA7="","",IF(CA7="-","【-】","【"&amp;SUBSTITUTE(TEXT(CA7,"#,##0.00"),"-","△")&amp;"】"))</f>
        <v>【74.17】</v>
      </c>
      <c r="CB6" s="35" t="str">
        <f>IF(CB7="",NA(),CB7)</f>
        <v>-</v>
      </c>
      <c r="CC6" s="35">
        <f t="shared" ref="CC6:CK6" si="9">IF(CC7="",NA(),CC7)</f>
        <v>54.49</v>
      </c>
      <c r="CD6" s="35">
        <f t="shared" si="9"/>
        <v>229.67</v>
      </c>
      <c r="CE6" s="35">
        <f t="shared" si="9"/>
        <v>292.72000000000003</v>
      </c>
      <c r="CF6" s="35">
        <f t="shared" si="9"/>
        <v>601.73</v>
      </c>
      <c r="CG6" s="35" t="str">
        <f t="shared" si="9"/>
        <v>-</v>
      </c>
      <c r="CH6" s="35">
        <f t="shared" si="9"/>
        <v>234.96</v>
      </c>
      <c r="CI6" s="35">
        <f t="shared" si="9"/>
        <v>221.81</v>
      </c>
      <c r="CJ6" s="35">
        <f t="shared" si="9"/>
        <v>230.02</v>
      </c>
      <c r="CK6" s="35">
        <f t="shared" si="9"/>
        <v>228.47</v>
      </c>
      <c r="CL6" s="34" t="str">
        <f>IF(CL7="","",IF(CL7="-","【-】","【"&amp;SUBSTITUTE(TEXT(CL7,"#,##0.00"),"-","△")&amp;"】"))</f>
        <v>【218.56】</v>
      </c>
      <c r="CM6" s="35" t="str">
        <f>IF(CM7="",NA(),CM7)</f>
        <v>-</v>
      </c>
      <c r="CN6" s="35" t="str">
        <f t="shared" ref="CN6:CV6" si="10">IF(CN7="",NA(),CN7)</f>
        <v>-</v>
      </c>
      <c r="CO6" s="35" t="str">
        <f t="shared" si="10"/>
        <v>-</v>
      </c>
      <c r="CP6" s="35" t="str">
        <f t="shared" si="10"/>
        <v>-</v>
      </c>
      <c r="CQ6" s="35" t="str">
        <f t="shared" si="10"/>
        <v>-</v>
      </c>
      <c r="CR6" s="35" t="str">
        <f t="shared" si="10"/>
        <v>-</v>
      </c>
      <c r="CS6" s="35">
        <f t="shared" si="10"/>
        <v>42.9</v>
      </c>
      <c r="CT6" s="35">
        <f t="shared" si="10"/>
        <v>43.36</v>
      </c>
      <c r="CU6" s="35">
        <f t="shared" si="10"/>
        <v>42.56</v>
      </c>
      <c r="CV6" s="35">
        <f t="shared" si="10"/>
        <v>42.47</v>
      </c>
      <c r="CW6" s="34" t="str">
        <f>IF(CW7="","",IF(CW7="-","【-】","【"&amp;SUBSTITUTE(TEXT(CW7,"#,##0.00"),"-","△")&amp;"】"))</f>
        <v>【42.86】</v>
      </c>
      <c r="CX6" s="35" t="str">
        <f>IF(CX7="",NA(),CX7)</f>
        <v>-</v>
      </c>
      <c r="CY6" s="35">
        <f t="shared" ref="CY6:DG6" si="11">IF(CY7="",NA(),CY7)</f>
        <v>95.41</v>
      </c>
      <c r="CZ6" s="35">
        <f t="shared" si="11"/>
        <v>94.85</v>
      </c>
      <c r="DA6" s="35">
        <f t="shared" si="11"/>
        <v>95.47</v>
      </c>
      <c r="DB6" s="35">
        <f t="shared" si="11"/>
        <v>94.44</v>
      </c>
      <c r="DC6" s="35" t="str">
        <f t="shared" si="11"/>
        <v>-</v>
      </c>
      <c r="DD6" s="35">
        <f t="shared" si="11"/>
        <v>83.5</v>
      </c>
      <c r="DE6" s="35">
        <f t="shared" si="11"/>
        <v>83.06</v>
      </c>
      <c r="DF6" s="35">
        <f t="shared" si="11"/>
        <v>83.32</v>
      </c>
      <c r="DG6" s="35">
        <f t="shared" si="11"/>
        <v>83.75</v>
      </c>
      <c r="DH6" s="34" t="str">
        <f>IF(DH7="","",IF(DH7="-","【-】","【"&amp;SUBSTITUTE(TEXT(DH7,"#,##0.00"),"-","△")&amp;"】"))</f>
        <v>【84.20】</v>
      </c>
      <c r="DI6" s="35" t="str">
        <f>IF(DI7="",NA(),DI7)</f>
        <v>-</v>
      </c>
      <c r="DJ6" s="35">
        <f t="shared" ref="DJ6:DR6" si="12">IF(DJ7="",NA(),DJ7)</f>
        <v>13.75</v>
      </c>
      <c r="DK6" s="35">
        <f t="shared" si="12"/>
        <v>16.32</v>
      </c>
      <c r="DL6" s="35">
        <f t="shared" si="12"/>
        <v>18.82</v>
      </c>
      <c r="DM6" s="35">
        <f t="shared" si="12"/>
        <v>21.26</v>
      </c>
      <c r="DN6" s="35" t="str">
        <f t="shared" si="12"/>
        <v>-</v>
      </c>
      <c r="DO6" s="35">
        <f t="shared" si="12"/>
        <v>22.77</v>
      </c>
      <c r="DP6" s="35">
        <f t="shared" si="12"/>
        <v>23.93</v>
      </c>
      <c r="DQ6" s="35">
        <f t="shared" si="12"/>
        <v>24.68</v>
      </c>
      <c r="DR6" s="35">
        <f t="shared" si="12"/>
        <v>24.68</v>
      </c>
      <c r="DS6" s="34" t="str">
        <f>IF(DS7="","",IF(DS7="-","【-】","【"&amp;SUBSTITUTE(TEXT(DS7,"#,##0.00"),"-","△")&amp;"】"))</f>
        <v>【25.37】</v>
      </c>
      <c r="DT6" s="35" t="str">
        <f>IF(DT7="",NA(),DT7)</f>
        <v>-</v>
      </c>
      <c r="DU6" s="34">
        <f t="shared" ref="DU6:EC6" si="13">IF(DU7="",NA(),DU7)</f>
        <v>0</v>
      </c>
      <c r="DV6" s="34">
        <f t="shared" si="13"/>
        <v>0</v>
      </c>
      <c r="DW6" s="34">
        <f t="shared" si="13"/>
        <v>0</v>
      </c>
      <c r="DX6" s="34">
        <f t="shared" si="13"/>
        <v>0</v>
      </c>
      <c r="DY6" s="35" t="str">
        <f t="shared" si="13"/>
        <v>-</v>
      </c>
      <c r="DZ6" s="34">
        <f t="shared" si="13"/>
        <v>0</v>
      </c>
      <c r="EA6" s="34">
        <f t="shared" si="13"/>
        <v>0</v>
      </c>
      <c r="EB6" s="35">
        <f t="shared" si="13"/>
        <v>0.01</v>
      </c>
      <c r="EC6" s="35">
        <f t="shared" si="13"/>
        <v>8.6199999999999992</v>
      </c>
      <c r="ED6" s="34" t="str">
        <f>IF(ED7="","",IF(ED7="-","【-】","【"&amp;SUBSTITUTE(TEXT(ED7,"#,##0.00"),"-","△")&amp;"】"))</f>
        <v>【6.20】</v>
      </c>
      <c r="EE6" s="35" t="str">
        <f>IF(EE7="",NA(),EE7)</f>
        <v>-</v>
      </c>
      <c r="EF6" s="34">
        <f t="shared" ref="EF6:EN6" si="14">IF(EF7="",NA(),EF7)</f>
        <v>0</v>
      </c>
      <c r="EG6" s="34">
        <f t="shared" si="14"/>
        <v>0</v>
      </c>
      <c r="EH6" s="34">
        <f t="shared" si="14"/>
        <v>0</v>
      </c>
      <c r="EI6" s="34">
        <f t="shared" si="14"/>
        <v>0</v>
      </c>
      <c r="EJ6" s="35" t="str">
        <f t="shared" si="14"/>
        <v>-</v>
      </c>
      <c r="EK6" s="35">
        <f t="shared" si="14"/>
        <v>0.09</v>
      </c>
      <c r="EL6" s="35">
        <f t="shared" si="14"/>
        <v>0.09</v>
      </c>
      <c r="EM6" s="35">
        <f t="shared" si="14"/>
        <v>0.13</v>
      </c>
      <c r="EN6" s="35">
        <f t="shared" si="14"/>
        <v>0.36</v>
      </c>
      <c r="EO6" s="34" t="str">
        <f>IF(EO7="","",IF(EO7="-","【-】","【"&amp;SUBSTITUTE(TEXT(EO7,"#,##0.00"),"-","△")&amp;"】"))</f>
        <v>【0.28】</v>
      </c>
    </row>
    <row r="7" spans="1:148" s="36" customFormat="1" x14ac:dyDescent="0.15">
      <c r="A7" s="28"/>
      <c r="B7" s="37">
        <v>2019</v>
      </c>
      <c r="C7" s="37">
        <v>14290</v>
      </c>
      <c r="D7" s="37">
        <v>46</v>
      </c>
      <c r="E7" s="37">
        <v>17</v>
      </c>
      <c r="F7" s="37">
        <v>4</v>
      </c>
      <c r="G7" s="37">
        <v>0</v>
      </c>
      <c r="H7" s="37" t="s">
        <v>96</v>
      </c>
      <c r="I7" s="37" t="s">
        <v>97</v>
      </c>
      <c r="J7" s="37" t="s">
        <v>98</v>
      </c>
      <c r="K7" s="37" t="s">
        <v>99</v>
      </c>
      <c r="L7" s="37" t="s">
        <v>100</v>
      </c>
      <c r="M7" s="37" t="s">
        <v>101</v>
      </c>
      <c r="N7" s="38" t="s">
        <v>102</v>
      </c>
      <c r="O7" s="38">
        <v>73.94</v>
      </c>
      <c r="P7" s="38">
        <v>6.87</v>
      </c>
      <c r="Q7" s="38" t="s">
        <v>102</v>
      </c>
      <c r="R7" s="38">
        <v>4884</v>
      </c>
      <c r="S7" s="38">
        <v>11637</v>
      </c>
      <c r="T7" s="38">
        <v>203.93</v>
      </c>
      <c r="U7" s="38">
        <v>57.06</v>
      </c>
      <c r="V7" s="38">
        <v>792</v>
      </c>
      <c r="W7" s="38">
        <v>0.95</v>
      </c>
      <c r="X7" s="38">
        <v>833.68</v>
      </c>
      <c r="Y7" s="38" t="s">
        <v>102</v>
      </c>
      <c r="Z7" s="38">
        <v>186.76</v>
      </c>
      <c r="AA7" s="38">
        <v>174.85</v>
      </c>
      <c r="AB7" s="38">
        <v>156.26</v>
      </c>
      <c r="AC7" s="38">
        <v>98.6</v>
      </c>
      <c r="AD7" s="38" t="s">
        <v>102</v>
      </c>
      <c r="AE7" s="38">
        <v>100.85</v>
      </c>
      <c r="AF7" s="38">
        <v>102.13</v>
      </c>
      <c r="AG7" s="38">
        <v>101.72</v>
      </c>
      <c r="AH7" s="38">
        <v>102.73</v>
      </c>
      <c r="AI7" s="38">
        <v>102.87</v>
      </c>
      <c r="AJ7" s="38" t="s">
        <v>102</v>
      </c>
      <c r="AK7" s="38">
        <v>0</v>
      </c>
      <c r="AL7" s="38">
        <v>0</v>
      </c>
      <c r="AM7" s="38">
        <v>0</v>
      </c>
      <c r="AN7" s="38">
        <v>0</v>
      </c>
      <c r="AO7" s="38" t="s">
        <v>102</v>
      </c>
      <c r="AP7" s="38">
        <v>110.77</v>
      </c>
      <c r="AQ7" s="38">
        <v>109.51</v>
      </c>
      <c r="AR7" s="38">
        <v>112.88</v>
      </c>
      <c r="AS7" s="38">
        <v>94.97</v>
      </c>
      <c r="AT7" s="38">
        <v>76.63</v>
      </c>
      <c r="AU7" s="38" t="s">
        <v>102</v>
      </c>
      <c r="AV7" s="38">
        <v>61</v>
      </c>
      <c r="AW7" s="38">
        <v>93.53</v>
      </c>
      <c r="AX7" s="38">
        <v>111.25</v>
      </c>
      <c r="AY7" s="38">
        <v>64.63</v>
      </c>
      <c r="AZ7" s="38" t="s">
        <v>102</v>
      </c>
      <c r="BA7" s="38">
        <v>46.78</v>
      </c>
      <c r="BB7" s="38">
        <v>47.44</v>
      </c>
      <c r="BC7" s="38">
        <v>49.18</v>
      </c>
      <c r="BD7" s="38">
        <v>47.72</v>
      </c>
      <c r="BE7" s="38">
        <v>49.61</v>
      </c>
      <c r="BF7" s="38" t="s">
        <v>102</v>
      </c>
      <c r="BG7" s="38">
        <v>1785.24</v>
      </c>
      <c r="BH7" s="38">
        <v>1414.29</v>
      </c>
      <c r="BI7" s="38">
        <v>978.03</v>
      </c>
      <c r="BJ7" s="38">
        <v>1346.76</v>
      </c>
      <c r="BK7" s="38" t="s">
        <v>102</v>
      </c>
      <c r="BL7" s="38">
        <v>1298.9100000000001</v>
      </c>
      <c r="BM7" s="38">
        <v>1243.71</v>
      </c>
      <c r="BN7" s="38">
        <v>1194.1500000000001</v>
      </c>
      <c r="BO7" s="38">
        <v>1206.79</v>
      </c>
      <c r="BP7" s="38">
        <v>1218.7</v>
      </c>
      <c r="BQ7" s="38" t="s">
        <v>102</v>
      </c>
      <c r="BR7" s="38">
        <v>421.46</v>
      </c>
      <c r="BS7" s="38">
        <v>100</v>
      </c>
      <c r="BT7" s="38">
        <v>78.62</v>
      </c>
      <c r="BU7" s="38">
        <v>38.22</v>
      </c>
      <c r="BV7" s="38" t="s">
        <v>102</v>
      </c>
      <c r="BW7" s="38">
        <v>69.87</v>
      </c>
      <c r="BX7" s="38">
        <v>74.3</v>
      </c>
      <c r="BY7" s="38">
        <v>72.260000000000005</v>
      </c>
      <c r="BZ7" s="38">
        <v>71.84</v>
      </c>
      <c r="CA7" s="38">
        <v>74.17</v>
      </c>
      <c r="CB7" s="38" t="s">
        <v>102</v>
      </c>
      <c r="CC7" s="38">
        <v>54.49</v>
      </c>
      <c r="CD7" s="38">
        <v>229.67</v>
      </c>
      <c r="CE7" s="38">
        <v>292.72000000000003</v>
      </c>
      <c r="CF7" s="38">
        <v>601.73</v>
      </c>
      <c r="CG7" s="38" t="s">
        <v>102</v>
      </c>
      <c r="CH7" s="38">
        <v>234.96</v>
      </c>
      <c r="CI7" s="38">
        <v>221.81</v>
      </c>
      <c r="CJ7" s="38">
        <v>230.02</v>
      </c>
      <c r="CK7" s="38">
        <v>228.47</v>
      </c>
      <c r="CL7" s="38">
        <v>218.56</v>
      </c>
      <c r="CM7" s="38" t="s">
        <v>102</v>
      </c>
      <c r="CN7" s="38" t="s">
        <v>102</v>
      </c>
      <c r="CO7" s="38" t="s">
        <v>102</v>
      </c>
      <c r="CP7" s="38" t="s">
        <v>102</v>
      </c>
      <c r="CQ7" s="38" t="s">
        <v>102</v>
      </c>
      <c r="CR7" s="38" t="s">
        <v>102</v>
      </c>
      <c r="CS7" s="38">
        <v>42.9</v>
      </c>
      <c r="CT7" s="38">
        <v>43.36</v>
      </c>
      <c r="CU7" s="38">
        <v>42.56</v>
      </c>
      <c r="CV7" s="38">
        <v>42.47</v>
      </c>
      <c r="CW7" s="38">
        <v>42.86</v>
      </c>
      <c r="CX7" s="38" t="s">
        <v>102</v>
      </c>
      <c r="CY7" s="38">
        <v>95.41</v>
      </c>
      <c r="CZ7" s="38">
        <v>94.85</v>
      </c>
      <c r="DA7" s="38">
        <v>95.47</v>
      </c>
      <c r="DB7" s="38">
        <v>94.44</v>
      </c>
      <c r="DC7" s="38" t="s">
        <v>102</v>
      </c>
      <c r="DD7" s="38">
        <v>83.5</v>
      </c>
      <c r="DE7" s="38">
        <v>83.06</v>
      </c>
      <c r="DF7" s="38">
        <v>83.32</v>
      </c>
      <c r="DG7" s="38">
        <v>83.75</v>
      </c>
      <c r="DH7" s="38">
        <v>84.2</v>
      </c>
      <c r="DI7" s="38" t="s">
        <v>102</v>
      </c>
      <c r="DJ7" s="38">
        <v>13.75</v>
      </c>
      <c r="DK7" s="38">
        <v>16.32</v>
      </c>
      <c r="DL7" s="38">
        <v>18.82</v>
      </c>
      <c r="DM7" s="38">
        <v>21.26</v>
      </c>
      <c r="DN7" s="38" t="s">
        <v>102</v>
      </c>
      <c r="DO7" s="38">
        <v>22.77</v>
      </c>
      <c r="DP7" s="38">
        <v>23.93</v>
      </c>
      <c r="DQ7" s="38">
        <v>24.68</v>
      </c>
      <c r="DR7" s="38">
        <v>24.68</v>
      </c>
      <c r="DS7" s="38">
        <v>25.37</v>
      </c>
      <c r="DT7" s="38" t="s">
        <v>102</v>
      </c>
      <c r="DU7" s="38">
        <v>0</v>
      </c>
      <c r="DV7" s="38">
        <v>0</v>
      </c>
      <c r="DW7" s="38">
        <v>0</v>
      </c>
      <c r="DX7" s="38">
        <v>0</v>
      </c>
      <c r="DY7" s="38" t="s">
        <v>102</v>
      </c>
      <c r="DZ7" s="38">
        <v>0</v>
      </c>
      <c r="EA7" s="38">
        <v>0</v>
      </c>
      <c r="EB7" s="38">
        <v>0.01</v>
      </c>
      <c r="EC7" s="38">
        <v>8.6199999999999992</v>
      </c>
      <c r="ED7" s="38">
        <v>6.2</v>
      </c>
      <c r="EE7" s="38" t="s">
        <v>102</v>
      </c>
      <c r="EF7" s="38">
        <v>0</v>
      </c>
      <c r="EG7" s="38">
        <v>0</v>
      </c>
      <c r="EH7" s="38">
        <v>0</v>
      </c>
      <c r="EI7" s="38">
        <v>0</v>
      </c>
      <c r="EJ7" s="38" t="s">
        <v>102</v>
      </c>
      <c r="EK7" s="38">
        <v>0.09</v>
      </c>
      <c r="EL7" s="38">
        <v>0.09</v>
      </c>
      <c r="EM7" s="38">
        <v>0.13</v>
      </c>
      <c r="EN7" s="38">
        <v>0.36</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松川　公人</cp:lastModifiedBy>
  <cp:lastPrinted>2021-01-15T01:11:08Z</cp:lastPrinted>
  <dcterms:created xsi:type="dcterms:W3CDTF">2020-12-04T02:31:37Z</dcterms:created>
  <dcterms:modified xsi:type="dcterms:W3CDTF">2021-01-15T01:11:29Z</dcterms:modified>
  <cp:category/>
</cp:coreProperties>
</file>