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user\142900639\デスクトップ\220107_【照会：1月20日（木）〆】公営企業に係る経営比較分析表（令和2年度）の分析等について\【経営比較分析表】2020_014290_46_1718\【経営比較分析表】2020_014290_46_1718\"/>
    </mc:Choice>
  </mc:AlternateContent>
  <workbookProtection workbookAlgorithmName="SHA-512" workbookHashValue="R3HZzl1P68JGCbCjyFzQUzE3WmfLJPJhJ+FMbOMpsLg2STG736k0/2U5d/8maa5qPVl+P5Aaw9QZUk7xZfc/HA==" workbookSaltValue="JSFcVhEM/7aSIM5i495kI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<sst xmlns="http://schemas.openxmlformats.org/spreadsheetml/2006/main" count="237" uniqueCount="116">
  <si>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</si>
  <si>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</si>
  <si>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</si>
  <si>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</si>
  <si>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</si>
  <si>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</si>
  <si>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</si>
  <si>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</si>
  <si>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</si>
  <si>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</si>
  <si>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</si>
  <si>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</si>
  <si>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</si>
  <si>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</si>
  <si>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</si>
  <si>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</si>
  <si>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</si>
  <si>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</si>
  <si>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</si>
  <si>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</si>
  <si>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</si>
  <si>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</si>
  <si>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</si>
  <si>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</si>
  <si>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</si>
  <si>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</si>
  <si>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</si>
  <si>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</si>
  <si>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</si>
  <si>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</si>
  <si>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</si>
  <si>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</si>
  <si>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</si>
  <si>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</si>
  <si>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</si>
  <si>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</si>
  <si>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</si>
  <si>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</si>
  <si>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</si>
  <si>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</si>
  <si>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</si>
  <si>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</si>
  <si>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</si>
  <si>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</si>
  <si>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</si>
  <si>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</si>
  <si>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</si>
  <si>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</si>
  <si>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</si>
  <si>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</si>
  <si>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</si>
  <si>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</si>
  <si>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</si>
  <si>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</si>
  <si>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</si>
  <si>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</si>
  <si>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</si>
  <si>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</si>
  <si>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</si>
  <si>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</si>
  <si>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</si>
  <si>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</si>
  <si>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</si>
  <si>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</si>
  <si>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</si>
  <si>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</si>
  <si>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</si>
  <si>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</si>
  <si>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</si>
  <si>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</si>
  <si>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</si>
  <si>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</si>
  <si>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</si>
  <si>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</si>
  <si>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</si>
  <si>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</si>
  <si>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</si>
  <si>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</si>
  <si>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</si>
  <si>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</si>
  <si>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</si>
  <si>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</si>
  <si>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</si>
  <si>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</si>
  <si>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</si>
  <si>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</si>
  <si>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</si>
  <si>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</si>
  <si>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</si>
  <si>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</si>
  <si>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</si>
  <si>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</si>
  <si>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</si>
  <si>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</si>
  <si>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</si>
  <si>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</si>
  <si>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</si>
  <si>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</si>
  <si>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</si>
  <si>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</si>
  <si>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</si>
  <si>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</si>
  <si>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</si>
  <si>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</si>
  <si>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</si>
  <si>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</si>
  <si>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</si>
  <si>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</si>
  <si>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</si>
  <si>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</si>
  <si>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</si>
  <si>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</si>
  <si>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</si>
  <si>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①経常収支比率は100％以上であり、単年度収支では継続的な健全経営が行われているが、将来的な人口減に伴う使用料収入の減少が見込まれるため、更なる経営効率化に努める必要がある。
②累積欠損金比率は生じていないが、将来的な人口減に伴う使用料収入の減少が見込まれるため、更なる経営効率化に努める必要がある。
③流動比率は平均値を上回っており、今後、企業債償還金は減少傾向にあるが、現金預金等の流動資産を確保し更に比率を改善すべく、料金改定等を検討していかなければならない。
④企業債残高対事業規模比率は平均値を下回っており、今後も企業債残高が減少傾向のため一定の改善が見込まれる。今後、将来的な老朽化に伴う更新投資を踏まえ、持続的な経営の観点から投資規模を総合的に判断していく必要がある。
⑤経費回収率は平均値を上回っているが、将来的な人口減に伴う使用料収入の減少が見込まれるため、更なる経営効率化に努める必要がある。
⑥汚水処理原価は平均値を上回っており、今後も維持管理費等の効率化に努める必要がある。
⑦施設利用率は事業統合により施設を廃止したため、利用率は0％となっている。
⑧水洗化率は平均値を上回る93％超となっているが、処理区域内における高齢化、人口減少等の現状を踏まえつつ、より一層の水洗化率向上に努める。</t>
    <rPh sb="89" eb="94">
      <t>ルイセキケッソンキン</t>
    </rPh>
    <rPh sb="94" eb="96">
      <t>ヒリツ</t>
    </rPh>
    <rPh sb="97" eb="98">
      <t>ショウ</t>
    </rPh>
    <rPh sb="105" eb="108">
      <t>ショウライテキ</t>
    </rPh>
    <rPh sb="109" eb="112">
      <t>ジンコウゲン</t>
    </rPh>
    <rPh sb="113" eb="114">
      <t>トモナ</t>
    </rPh>
    <rPh sb="115" eb="118">
      <t>シヨウリョウ</t>
    </rPh>
    <rPh sb="118" eb="120">
      <t>シュウニュウ</t>
    </rPh>
    <rPh sb="121" eb="123">
      <t>ゲンショウ</t>
    </rPh>
    <rPh sb="124" eb="126">
      <t>ミコ</t>
    </rPh>
    <rPh sb="132" eb="133">
      <t>サラ</t>
    </rPh>
    <rPh sb="135" eb="137">
      <t>ケイエイ</t>
    </rPh>
    <rPh sb="137" eb="140">
      <t>コウリツカ</t>
    </rPh>
    <rPh sb="141" eb="142">
      <t>ツト</t>
    </rPh>
    <rPh sb="144" eb="146">
      <t>ヒツヨウ</t>
    </rPh>
    <rPh sb="201" eb="202">
      <t>サラ</t>
    </rPh>
    <rPh sb="451" eb="453">
      <t>シセツ</t>
    </rPh>
    <rPh sb="453" eb="455">
      <t>リヨウ</t>
    </rPh>
    <rPh sb="455" eb="456">
      <t>リツ</t>
    </rPh>
    <rPh sb="457" eb="459">
      <t>ジギョウ</t>
    </rPh>
    <rPh sb="459" eb="461">
      <t>トウゴウ</t>
    </rPh>
    <rPh sb="464" eb="466">
      <t>シセツ</t>
    </rPh>
    <rPh sb="467" eb="469">
      <t>ハイシ</t>
    </rPh>
    <rPh sb="474" eb="477">
      <t>リヨウリツ</t>
    </rPh>
    <rPh sb="489" eb="492">
      <t>スイセンカ</t>
    </rPh>
    <rPh sb="492" eb="493">
      <t>リツ</t>
    </rPh>
    <rPh sb="494" eb="497">
      <t>ヘイキンチ</t>
    </rPh>
    <rPh sb="498" eb="500">
      <t>ウワマワ</t>
    </rPh>
    <rPh sb="504" eb="505">
      <t>チョウ</t>
    </rPh>
    <rPh sb="513" eb="515">
      <t>ショリ</t>
    </rPh>
    <rPh sb="515" eb="517">
      <t>クイキ</t>
    </rPh>
    <rPh sb="517" eb="518">
      <t>ナイ</t>
    </rPh>
    <rPh sb="522" eb="525">
      <t>コウレイカ</t>
    </rPh>
    <rPh sb="526" eb="528">
      <t>ジンコウ</t>
    </rPh>
    <rPh sb="528" eb="530">
      <t>ゲンショウ</t>
    </rPh>
    <rPh sb="530" eb="531">
      <t>トウ</t>
    </rPh>
    <rPh sb="532" eb="534">
      <t>ゲンジョウ</t>
    </rPh>
    <rPh sb="535" eb="536">
      <t>フ</t>
    </rPh>
    <rPh sb="543" eb="545">
      <t>イッソウ</t>
    </rPh>
    <rPh sb="546" eb="549">
      <t>スイセンカ</t>
    </rPh>
    <rPh sb="549" eb="550">
      <t>リツ</t>
    </rPh>
    <rPh sb="550" eb="552">
      <t>コウジョウ</t>
    </rPh>
    <rPh sb="553" eb="554">
      <t>ツト</t>
    </rPh>
    <phoneticPr fontId="4"/>
  </si>
  <si>
    <t>①有形固定資産原価償却率は事業統合により処理場を除却したことから、今後は管渠の償却による微増傾向が続くことが見込まれる。
②管渠老朽化率及び③管渠改善率は建設当初から約30年程度の経過しているが、標準耐用年数の50年を超えた管渠延長はなく、比率は0％である。今後10年間については更新事業を見込んでおらず、50年を経過する令和29年頃からを見込んでいる。</t>
    <rPh sb="1" eb="3">
      <t>ユウケイ</t>
    </rPh>
    <rPh sb="3" eb="5">
      <t>コテイ</t>
    </rPh>
    <rPh sb="5" eb="7">
      <t>シサン</t>
    </rPh>
    <rPh sb="7" eb="9">
      <t>ゲンカ</t>
    </rPh>
    <rPh sb="9" eb="11">
      <t>ショウキャク</t>
    </rPh>
    <rPh sb="11" eb="12">
      <t>リツ</t>
    </rPh>
    <rPh sb="13" eb="15">
      <t>ジギョウ</t>
    </rPh>
    <rPh sb="15" eb="17">
      <t>トウゴウ</t>
    </rPh>
    <rPh sb="20" eb="23">
      <t>ショリジョウ</t>
    </rPh>
    <rPh sb="24" eb="26">
      <t>ジョキャク</t>
    </rPh>
    <rPh sb="33" eb="35">
      <t>コンゴ</t>
    </rPh>
    <rPh sb="36" eb="38">
      <t>カンキョ</t>
    </rPh>
    <rPh sb="39" eb="41">
      <t>ショウキャク</t>
    </rPh>
    <rPh sb="44" eb="46">
      <t>ビゾウ</t>
    </rPh>
    <rPh sb="46" eb="48">
      <t>ケイコウ</t>
    </rPh>
    <rPh sb="49" eb="50">
      <t>ツヅ</t>
    </rPh>
    <rPh sb="54" eb="56">
      <t>ミコ</t>
    </rPh>
    <rPh sb="68" eb="69">
      <t>オヨ</t>
    </rPh>
    <rPh sb="71" eb="73">
      <t>カンキョ</t>
    </rPh>
    <rPh sb="73" eb="75">
      <t>カイゼン</t>
    </rPh>
    <rPh sb="75" eb="76">
      <t>リツ</t>
    </rPh>
    <rPh sb="161" eb="162">
      <t>レイ</t>
    </rPh>
    <rPh sb="162" eb="163">
      <t>ワ</t>
    </rPh>
    <phoneticPr fontId="4"/>
  </si>
  <si>
    <t>下水道事業は住民生活や社会活動等を維持するためにも持続的かつ安定的な運営が求められている。今後、処理区域内人口の減少や老朽化に伴う施設・設備や管渠の大量かつ大規模な更新が控えており、経営基盤強化と財政マネジメントの向上を図ることを目的に策定した下水道経営戦略（令和2年度）に基づき、持続的かつ安定的な下水道事業経営に努める必要がある。</t>
    <rPh sb="0" eb="2">
      <t>ゲスイ</t>
    </rPh>
    <rPh sb="2" eb="3">
      <t>ドウ</t>
    </rPh>
    <rPh sb="3" eb="5">
      <t>ジギョウ</t>
    </rPh>
    <rPh sb="37" eb="38">
      <t>モト</t>
    </rPh>
    <rPh sb="45" eb="47">
      <t>コンゴ</t>
    </rPh>
    <rPh sb="71" eb="73">
      <t>カンキョ</t>
    </rPh>
    <rPh sb="118" eb="120">
      <t>サクテイ</t>
    </rPh>
    <rPh sb="122" eb="124">
      <t>ゲスイ</t>
    </rPh>
    <rPh sb="124" eb="125">
      <t>ドウ</t>
    </rPh>
    <rPh sb="130" eb="131">
      <t>レイ</t>
    </rPh>
    <rPh sb="131" eb="132">
      <t>ワ</t>
    </rPh>
    <rPh sb="137" eb="138">
      <t>モト</t>
    </rPh>
    <rPh sb="155" eb="157">
      <t>ケイエイ</t>
    </rPh>
    <rPh sb="158" eb="159">
      <t>ツト</t>
    </rPh>
    <rPh sb="161" eb="1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</si>
</sst>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2A-428A-8C3A-D594919864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BC2A-428A-8C3A-D594919864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30-4BBD-9A24-F0B202035A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1F30-4BBD-9A24-F0B202035A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95.41</c:v>
                </c:pt>
                <c:pt idx="1">
                  <c:v>94.85</c:v>
                </c:pt>
                <c:pt idx="2">
                  <c:v>95.47</c:v>
                </c:pt>
                <c:pt idx="3">
                  <c:v>94.44</c:v>
                </c:pt>
                <c:pt idx="4">
                  <c:v>93.2</c:v>
                </c:pt>
              </c:numCache>
            </c:numRef>
          </c:val>
          <c:extLst>
            <c:ext xmlns:c16="http://schemas.microsoft.com/office/drawing/2014/chart" uri="{C3380CC4-5D6E-409C-BE32-E72D297353CC}">
              <c16:uniqueId val="{00000000-7452-4580-8ADB-A4831BC2BE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7452-4580-8ADB-A4831BC2BE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186.76</c:v>
                </c:pt>
                <c:pt idx="1">
                  <c:v>174.85</c:v>
                </c:pt>
                <c:pt idx="2">
                  <c:v>156.26</c:v>
                </c:pt>
                <c:pt idx="3">
                  <c:v>98.6</c:v>
                </c:pt>
                <c:pt idx="4">
                  <c:v>148.38</c:v>
                </c:pt>
              </c:numCache>
            </c:numRef>
          </c:val>
          <c:extLst>
            <c:ext xmlns:c16="http://schemas.microsoft.com/office/drawing/2014/chart" uri="{C3380CC4-5D6E-409C-BE32-E72D297353CC}">
              <c16:uniqueId val="{00000000-5448-4713-9C45-161D11422A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5448-4713-9C45-161D11422A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13.75</c:v>
                </c:pt>
                <c:pt idx="1">
                  <c:v>16.32</c:v>
                </c:pt>
                <c:pt idx="2">
                  <c:v>18.82</c:v>
                </c:pt>
                <c:pt idx="3">
                  <c:v>21.26</c:v>
                </c:pt>
                <c:pt idx="4">
                  <c:v>23.71</c:v>
                </c:pt>
              </c:numCache>
            </c:numRef>
          </c:val>
          <c:extLst>
            <c:ext xmlns:c16="http://schemas.microsoft.com/office/drawing/2014/chart" uri="{C3380CC4-5D6E-409C-BE32-E72D297353CC}">
              <c16:uniqueId val="{00000000-6582-424C-9419-57BCA5E08E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6582-424C-9419-57BCA5E08E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FB-4228-B6F1-629B1D462C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49FB-4228-B6F1-629B1D462C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76-4704-BD1E-A1483BD38F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AC76-4704-BD1E-A1483BD38F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61</c:v>
                </c:pt>
                <c:pt idx="1">
                  <c:v>93.53</c:v>
                </c:pt>
                <c:pt idx="2">
                  <c:v>111.25</c:v>
                </c:pt>
                <c:pt idx="3">
                  <c:v>64.63</c:v>
                </c:pt>
                <c:pt idx="4">
                  <c:v>65.2</c:v>
                </c:pt>
              </c:numCache>
            </c:numRef>
          </c:val>
          <c:extLst>
            <c:ext xmlns:c16="http://schemas.microsoft.com/office/drawing/2014/chart" uri="{C3380CC4-5D6E-409C-BE32-E72D297353CC}">
              <c16:uniqueId val="{00000000-6E89-4DAE-B023-8EDB1807AB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6E89-4DAE-B023-8EDB1807AB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1785.24</c:v>
                </c:pt>
                <c:pt idx="1">
                  <c:v>1414.29</c:v>
                </c:pt>
                <c:pt idx="2">
                  <c:v>978.03</c:v>
                </c:pt>
                <c:pt idx="3">
                  <c:v>1346.76</c:v>
                </c:pt>
                <c:pt idx="4">
                  <c:v>1048.6099999999999</c:v>
                </c:pt>
              </c:numCache>
            </c:numRef>
          </c:val>
          <c:extLst>
            <c:ext xmlns:c16="http://schemas.microsoft.com/office/drawing/2014/chart" uri="{C3380CC4-5D6E-409C-BE32-E72D297353CC}">
              <c16:uniqueId val="{00000000-2A8D-4754-935A-50F01B37D3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2A8D-4754-935A-50F01B37D3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421.46</c:v>
                </c:pt>
                <c:pt idx="1">
                  <c:v>100</c:v>
                </c:pt>
                <c:pt idx="2">
                  <c:v>78.62</c:v>
                </c:pt>
                <c:pt idx="3">
                  <c:v>38.22</c:v>
                </c:pt>
                <c:pt idx="4">
                  <c:v>99.88</c:v>
                </c:pt>
              </c:numCache>
            </c:numRef>
          </c:val>
          <c:extLst>
            <c:ext xmlns:c16="http://schemas.microsoft.com/office/drawing/2014/chart" uri="{C3380CC4-5D6E-409C-BE32-E72D297353CC}">
              <c16:uniqueId val="{00000000-D4F3-4802-BC3C-F97B80BF2D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D4F3-4802-BC3C-F97B80BF2D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54.49</c:v>
                </c:pt>
                <c:pt idx="1">
                  <c:v>229.67</c:v>
                </c:pt>
                <c:pt idx="2">
                  <c:v>292.72000000000003</c:v>
                </c:pt>
                <c:pt idx="3">
                  <c:v>601.73</c:v>
                </c:pt>
                <c:pt idx="4">
                  <c:v>230.1</c:v>
                </c:pt>
              </c:numCache>
            </c:numRef>
          </c:val>
          <c:extLst>
            <c:ext xmlns:c16="http://schemas.microsoft.com/office/drawing/2014/chart" uri="{C3380CC4-5D6E-409C-BE32-E72D297353CC}">
              <c16:uniqueId val="{00000000-C3A0-4B98-83E3-FAEA9A8054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C3A0-4B98-83E3-FAEA9A8054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4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栗山町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11474</v>
      </c>
      <c r="AM8" s="69"/>
      <c r="AN8" s="69"/>
      <c r="AO8" s="69"/>
      <c r="AP8" s="69"/>
      <c r="AQ8" s="69"/>
      <c r="AR8" s="69"/>
      <c r="AS8" s="69"/>
      <c r="AT8" s="68">
        <f>データ!T6</f>
        <v>203.93</v>
      </c>
      <c r="AU8" s="68"/>
      <c r="AV8" s="68"/>
      <c r="AW8" s="68"/>
      <c r="AX8" s="68"/>
      <c r="AY8" s="68"/>
      <c r="AZ8" s="68"/>
      <c r="BA8" s="68"/>
      <c r="BB8" s="68">
        <f>データ!U6</f>
        <v>56.26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76</v>
      </c>
      <c r="J10" s="68"/>
      <c r="K10" s="68"/>
      <c r="L10" s="68"/>
      <c r="M10" s="68"/>
      <c r="N10" s="68"/>
      <c r="O10" s="68"/>
      <c r="P10" s="68">
        <f>データ!P6</f>
        <v>6.62</v>
      </c>
      <c r="Q10" s="68"/>
      <c r="R10" s="68"/>
      <c r="S10" s="68"/>
      <c r="T10" s="68"/>
      <c r="U10" s="68"/>
      <c r="V10" s="68"/>
      <c r="W10" s="68" t="str">
        <f>データ!Q6</f>
        <v>-</v>
      </c>
      <c r="X10" s="68"/>
      <c r="Y10" s="68"/>
      <c r="Z10" s="68"/>
      <c r="AA10" s="68"/>
      <c r="AB10" s="68"/>
      <c r="AC10" s="68"/>
      <c r="AD10" s="69">
        <f>データ!R6</f>
        <v>4884</v>
      </c>
      <c r="AE10" s="69"/>
      <c r="AF10" s="69"/>
      <c r="AG10" s="69"/>
      <c r="AH10" s="69"/>
      <c r="AI10" s="69"/>
      <c r="AJ10" s="69"/>
      <c r="AK10" s="2"/>
      <c r="AL10" s="69">
        <f>データ!V6</f>
        <v>750</v>
      </c>
      <c r="AM10" s="69"/>
      <c r="AN10" s="69"/>
      <c r="AO10" s="69"/>
      <c r="AP10" s="69"/>
      <c r="AQ10" s="69"/>
      <c r="AR10" s="69"/>
      <c r="AS10" s="69"/>
      <c r="AT10" s="68">
        <f>データ!W6</f>
        <v>0.95</v>
      </c>
      <c r="AU10" s="68"/>
      <c r="AV10" s="68"/>
      <c r="AW10" s="68"/>
      <c r="AX10" s="68"/>
      <c r="AY10" s="68"/>
      <c r="AZ10" s="68"/>
      <c r="BA10" s="68"/>
      <c r="BB10" s="68">
        <f>データ!X6</f>
        <v>789.47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83aejZg0Yg0u5R+XdoTVdrEc+5hVWGSN7PmD3wsx8QdBnuzNfq56GFpLkNqh1KUztSrxEAaSyS92g/1lREk+iA==" saltValue="8b8L+5+2rOlNYPD/A9gg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14290</v>
      </c>
      <c r="D6" s="33">
        <f t="shared" si="3"/>
        <v>46</v>
      </c>
      <c r="E6" s="33">
        <f t="shared" si="3"/>
        <v>17</v>
      </c>
      <c r="F6" s="33">
        <f t="shared" si="3"/>
        <v>4</v>
      </c>
      <c r="G6" s="33">
        <f t="shared" si="3"/>
        <v>0</v>
      </c>
      <c r="H6" s="33" t="str">
        <f t="shared" si="3"/>
        <v>北海道　栗山町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76</v>
      </c>
      <c r="P6" s="34">
        <f t="shared" si="3"/>
        <v>6.62</v>
      </c>
      <c r="Q6" s="34" t="str">
        <f t="shared" si="3"/>
        <v>-</v>
      </c>
      <c r="R6" s="34">
        <f t="shared" si="3"/>
        <v>4884</v>
      </c>
      <c r="S6" s="34">
        <f t="shared" si="3"/>
        <v>11474</v>
      </c>
      <c r="T6" s="34">
        <f t="shared" si="3"/>
        <v>203.93</v>
      </c>
      <c r="U6" s="34">
        <f t="shared" si="3"/>
        <v>56.26</v>
      </c>
      <c r="V6" s="34">
        <f t="shared" si="3"/>
        <v>750</v>
      </c>
      <c r="W6" s="34">
        <f t="shared" si="3"/>
        <v>0.95</v>
      </c>
      <c r="X6" s="34">
        <f t="shared" si="3"/>
        <v>789.47</v>
      </c>
      <c r="Y6" s="35">
        <f>IF(Y7="",NA(),Y7)</f>
        <v>186.76</v>
      </c>
      <c r="Z6" s="35">
        <f t="shared" ref="Z6:AH6" si="4">IF(Z7="",NA(),Z7)</f>
        <v>174.85</v>
      </c>
      <c r="AA6" s="35">
        <f t="shared" si="4"/>
        <v>156.26</v>
      </c>
      <c r="AB6" s="35">
        <f t="shared" si="4"/>
        <v>98.6</v>
      </c>
      <c r="AC6" s="35">
        <f t="shared" si="4"/>
        <v>148.38</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61</v>
      </c>
      <c r="AV6" s="35">
        <f t="shared" ref="AV6:BD6" si="6">IF(AV7="",NA(),AV7)</f>
        <v>93.53</v>
      </c>
      <c r="AW6" s="35">
        <f t="shared" si="6"/>
        <v>111.25</v>
      </c>
      <c r="AX6" s="35">
        <f t="shared" si="6"/>
        <v>64.63</v>
      </c>
      <c r="AY6" s="35">
        <f t="shared" si="6"/>
        <v>65.2</v>
      </c>
      <c r="AZ6" s="35">
        <f t="shared" si="6"/>
        <v>46.78</v>
      </c>
      <c r="BA6" s="35">
        <f t="shared" si="6"/>
        <v>47.44</v>
      </c>
      <c r="BB6" s="35">
        <f t="shared" si="6"/>
        <v>49.18</v>
      </c>
      <c r="BC6" s="35">
        <f t="shared" si="6"/>
        <v>47.72</v>
      </c>
      <c r="BD6" s="35">
        <f t="shared" si="6"/>
        <v>44.24</v>
      </c>
      <c r="BE6" s="34" t="str">
        <f>IF(BE7="","",IF(BE7="-","【-】","【"&amp;SUBSTITUTE(TEXT(BE7,"#,##0.00"),"-","△")&amp;"】"))</f>
        <v>【45.34】</v>
      </c>
      <c r="BF6" s="35">
        <f>IF(BF7="",NA(),BF7)</f>
        <v>1785.24</v>
      </c>
      <c r="BG6" s="35">
        <f t="shared" ref="BG6:BO6" si="7">IF(BG7="",NA(),BG7)</f>
        <v>1414.29</v>
      </c>
      <c r="BH6" s="35">
        <f t="shared" si="7"/>
        <v>978.03</v>
      </c>
      <c r="BI6" s="35">
        <f t="shared" si="7"/>
        <v>1346.76</v>
      </c>
      <c r="BJ6" s="35">
        <f t="shared" si="7"/>
        <v>1048.6099999999999</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421.46</v>
      </c>
      <c r="BR6" s="35">
        <f t="shared" ref="BR6:BZ6" si="8">IF(BR7="",NA(),BR7)</f>
        <v>100</v>
      </c>
      <c r="BS6" s="35">
        <f t="shared" si="8"/>
        <v>78.62</v>
      </c>
      <c r="BT6" s="35">
        <f t="shared" si="8"/>
        <v>38.22</v>
      </c>
      <c r="BU6" s="35">
        <f t="shared" si="8"/>
        <v>99.88</v>
      </c>
      <c r="BV6" s="35">
        <f t="shared" si="8"/>
        <v>69.87</v>
      </c>
      <c r="BW6" s="35">
        <f t="shared" si="8"/>
        <v>74.3</v>
      </c>
      <c r="BX6" s="35">
        <f t="shared" si="8"/>
        <v>72.260000000000005</v>
      </c>
      <c r="BY6" s="35">
        <f t="shared" si="8"/>
        <v>71.84</v>
      </c>
      <c r="BZ6" s="35">
        <f t="shared" si="8"/>
        <v>73.36</v>
      </c>
      <c r="CA6" s="34" t="str">
        <f>IF(CA7="","",IF(CA7="-","【-】","【"&amp;SUBSTITUTE(TEXT(CA7,"#,##0.00"),"-","△")&amp;"】"))</f>
        <v>【75.29】</v>
      </c>
      <c r="CB6" s="35">
        <f>IF(CB7="",NA(),CB7)</f>
        <v>54.49</v>
      </c>
      <c r="CC6" s="35">
        <f t="shared" ref="CC6:CK6" si="9">IF(CC7="",NA(),CC7)</f>
        <v>229.67</v>
      </c>
      <c r="CD6" s="35">
        <f t="shared" si="9"/>
        <v>292.72000000000003</v>
      </c>
      <c r="CE6" s="35">
        <f t="shared" si="9"/>
        <v>601.73</v>
      </c>
      <c r="CF6" s="35">
        <f t="shared" si="9"/>
        <v>230.1</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95.41</v>
      </c>
      <c r="CY6" s="35">
        <f t="shared" ref="CY6:DG6" si="11">IF(CY7="",NA(),CY7)</f>
        <v>94.85</v>
      </c>
      <c r="CZ6" s="35">
        <f t="shared" si="11"/>
        <v>95.47</v>
      </c>
      <c r="DA6" s="35">
        <f t="shared" si="11"/>
        <v>94.44</v>
      </c>
      <c r="DB6" s="35">
        <f t="shared" si="11"/>
        <v>93.2</v>
      </c>
      <c r="DC6" s="35">
        <f t="shared" si="11"/>
        <v>83.5</v>
      </c>
      <c r="DD6" s="35">
        <f t="shared" si="11"/>
        <v>83.06</v>
      </c>
      <c r="DE6" s="35">
        <f t="shared" si="11"/>
        <v>83.32</v>
      </c>
      <c r="DF6" s="35">
        <f t="shared" si="11"/>
        <v>83.75</v>
      </c>
      <c r="DG6" s="35">
        <f t="shared" si="11"/>
        <v>84.19</v>
      </c>
      <c r="DH6" s="34" t="str">
        <f>IF(DH7="","",IF(DH7="-","【-】","【"&amp;SUBSTITUTE(TEXT(DH7,"#,##0.00"),"-","△")&amp;"】"))</f>
        <v>【84.75】</v>
      </c>
      <c r="DI6" s="35">
        <f>IF(DI7="",NA(),DI7)</f>
        <v>13.75</v>
      </c>
      <c r="DJ6" s="35">
        <f t="shared" ref="DJ6:DR6" si="12">IF(DJ7="",NA(),DJ7)</f>
        <v>16.32</v>
      </c>
      <c r="DK6" s="35">
        <f t="shared" si="12"/>
        <v>18.82</v>
      </c>
      <c r="DL6" s="35">
        <f t="shared" si="12"/>
        <v>21.26</v>
      </c>
      <c r="DM6" s="35">
        <f t="shared" si="12"/>
        <v>23.71</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14290</v>
      </c>
      <c r="D7" s="37">
        <v>46</v>
      </c>
      <c r="E7" s="37">
        <v>17</v>
      </c>
      <c r="F7" s="37">
        <v>4</v>
      </c>
      <c r="G7" s="37">
        <v>0</v>
      </c>
      <c r="H7" s="37" t="s">
        <v>96</v>
      </c>
      <c r="I7" s="37" t="s">
        <v>97</v>
      </c>
      <c r="J7" s="37" t="s">
        <v>98</v>
      </c>
      <c r="K7" s="37" t="s">
        <v>99</v>
      </c>
      <c r="L7" s="37" t="s">
        <v>100</v>
      </c>
      <c r="M7" s="37" t="s">
        <v>101</v>
      </c>
      <c r="N7" s="38" t="s">
        <v>102</v>
      </c>
      <c r="O7" s="38">
        <v>76</v>
      </c>
      <c r="P7" s="38">
        <v>6.62</v>
      </c>
      <c r="Q7" s="38" t="s">
        <v>102</v>
      </c>
      <c r="R7" s="38">
        <v>4884</v>
      </c>
      <c r="S7" s="38">
        <v>11474</v>
      </c>
      <c r="T7" s="38">
        <v>203.93</v>
      </c>
      <c r="U7" s="38">
        <v>56.26</v>
      </c>
      <c r="V7" s="38">
        <v>750</v>
      </c>
      <c r="W7" s="38">
        <v>0.95</v>
      </c>
      <c r="X7" s="38">
        <v>789.47</v>
      </c>
      <c r="Y7" s="38">
        <v>186.76</v>
      </c>
      <c r="Z7" s="38">
        <v>174.85</v>
      </c>
      <c r="AA7" s="38">
        <v>156.26</v>
      </c>
      <c r="AB7" s="38">
        <v>98.6</v>
      </c>
      <c r="AC7" s="38">
        <v>148.38</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61</v>
      </c>
      <c r="AV7" s="38">
        <v>93.53</v>
      </c>
      <c r="AW7" s="38">
        <v>111.25</v>
      </c>
      <c r="AX7" s="38">
        <v>64.63</v>
      </c>
      <c r="AY7" s="38">
        <v>65.2</v>
      </c>
      <c r="AZ7" s="38">
        <v>46.78</v>
      </c>
      <c r="BA7" s="38">
        <v>47.44</v>
      </c>
      <c r="BB7" s="38">
        <v>49.18</v>
      </c>
      <c r="BC7" s="38">
        <v>47.72</v>
      </c>
      <c r="BD7" s="38">
        <v>44.24</v>
      </c>
      <c r="BE7" s="38">
        <v>45.34</v>
      </c>
      <c r="BF7" s="38">
        <v>1785.24</v>
      </c>
      <c r="BG7" s="38">
        <v>1414.29</v>
      </c>
      <c r="BH7" s="38">
        <v>978.03</v>
      </c>
      <c r="BI7" s="38">
        <v>1346.76</v>
      </c>
      <c r="BJ7" s="38">
        <v>1048.6099999999999</v>
      </c>
      <c r="BK7" s="38">
        <v>1298.9100000000001</v>
      </c>
      <c r="BL7" s="38">
        <v>1243.71</v>
      </c>
      <c r="BM7" s="38">
        <v>1194.1500000000001</v>
      </c>
      <c r="BN7" s="38">
        <v>1206.79</v>
      </c>
      <c r="BO7" s="38">
        <v>1258.43</v>
      </c>
      <c r="BP7" s="38">
        <v>1260.21</v>
      </c>
      <c r="BQ7" s="38">
        <v>421.46</v>
      </c>
      <c r="BR7" s="38">
        <v>100</v>
      </c>
      <c r="BS7" s="38">
        <v>78.62</v>
      </c>
      <c r="BT7" s="38">
        <v>38.22</v>
      </c>
      <c r="BU7" s="38">
        <v>99.88</v>
      </c>
      <c r="BV7" s="38">
        <v>69.87</v>
      </c>
      <c r="BW7" s="38">
        <v>74.3</v>
      </c>
      <c r="BX7" s="38">
        <v>72.260000000000005</v>
      </c>
      <c r="BY7" s="38">
        <v>71.84</v>
      </c>
      <c r="BZ7" s="38">
        <v>73.36</v>
      </c>
      <c r="CA7" s="38">
        <v>75.290000000000006</v>
      </c>
      <c r="CB7" s="38">
        <v>54.49</v>
      </c>
      <c r="CC7" s="38">
        <v>229.67</v>
      </c>
      <c r="CD7" s="38">
        <v>292.72000000000003</v>
      </c>
      <c r="CE7" s="38">
        <v>601.73</v>
      </c>
      <c r="CF7" s="38">
        <v>230.1</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95.41</v>
      </c>
      <c r="CY7" s="38">
        <v>94.85</v>
      </c>
      <c r="CZ7" s="38">
        <v>95.47</v>
      </c>
      <c r="DA7" s="38">
        <v>94.44</v>
      </c>
      <c r="DB7" s="38">
        <v>93.2</v>
      </c>
      <c r="DC7" s="38">
        <v>83.5</v>
      </c>
      <c r="DD7" s="38">
        <v>83.06</v>
      </c>
      <c r="DE7" s="38">
        <v>83.32</v>
      </c>
      <c r="DF7" s="38">
        <v>83.75</v>
      </c>
      <c r="DG7" s="38">
        <v>84.19</v>
      </c>
      <c r="DH7" s="38">
        <v>84.75</v>
      </c>
      <c r="DI7" s="38">
        <v>13.75</v>
      </c>
      <c r="DJ7" s="38">
        <v>16.32</v>
      </c>
      <c r="DK7" s="38">
        <v>18.82</v>
      </c>
      <c r="DL7" s="38">
        <v>21.26</v>
      </c>
      <c r="DM7" s="38">
        <v>23.71</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2022-01-11T02:07:41Z</cp:lastPrinted>
  <dcterms:created xsi:type="dcterms:W3CDTF">2021-12-03T07:21:21Z</dcterms:created>
  <dcterms:modified xsi:type="dcterms:W3CDTF">2022-01-11T02:09:53Z</dcterms:modified>
  <cp:category/>
</cp:coreProperties>
</file>